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შრომის ანაზღაურება სამ კვარტა " sheetId="11" r:id="rId1"/>
  </sheets>
  <definedNames>
    <definedName name="_xlnm._FilterDatabase" localSheetId="0" hidden="1">'შრომის ანაზღაურება სამ კვარტა '!$B$12:$D$21</definedName>
    <definedName name="_xlnm.Print_Area" localSheetId="0">'შრომის ანაზღაურება სამ კვარტა '!$B$2:$K$23</definedName>
  </definedNames>
  <calcPr calcId="152511"/>
</workbook>
</file>

<file path=xl/calcChain.xml><?xml version="1.0" encoding="utf-8"?>
<calcChain xmlns="http://schemas.openxmlformats.org/spreadsheetml/2006/main">
  <c r="K8" i="11" l="1"/>
  <c r="K5" i="11"/>
  <c r="H8" i="11"/>
  <c r="H5" i="11"/>
  <c r="E5" i="11"/>
  <c r="D21" i="11" l="1"/>
  <c r="D8" i="11"/>
  <c r="D7" i="11"/>
  <c r="D6" i="11"/>
  <c r="F5" i="11"/>
  <c r="G5" i="11"/>
  <c r="I5" i="11"/>
  <c r="D5" i="11" l="1"/>
  <c r="E21" i="11" l="1"/>
  <c r="E7" i="11" l="1"/>
  <c r="E6" i="11"/>
  <c r="C5" i="11" l="1"/>
  <c r="J5" i="11" l="1"/>
</calcChain>
</file>

<file path=xl/sharedStrings.xml><?xml version="1.0" encoding="utf-8"?>
<sst xmlns="http://schemas.openxmlformats.org/spreadsheetml/2006/main" count="30" uniqueCount="26">
  <si>
    <t>დასახელება</t>
  </si>
  <si>
    <t>გენერალური დირექტორი</t>
  </si>
  <si>
    <t>სულ</t>
  </si>
  <si>
    <t>პრემია</t>
  </si>
  <si>
    <t>დანამატი</t>
  </si>
  <si>
    <t>რაოდენობა</t>
  </si>
  <si>
    <t>სამეწარმეო საქმიანობიდან მიღებული შემოსავლების ფარგლებში</t>
  </si>
  <si>
    <t>გენერალური დირექტორის მოადგილე</t>
  </si>
  <si>
    <t>სხვა დანარჩენი</t>
  </si>
  <si>
    <t>დაფინანსების წყარო 
პროგრამა / პროექტი</t>
  </si>
  <si>
    <t>თანხა</t>
  </si>
  <si>
    <t>დანამატი საერთაშორისო პროექტების ფარგლებში</t>
  </si>
  <si>
    <t>სახელმწიფო ბიუჯეტის ფარგლებში</t>
  </si>
  <si>
    <t>საგრანტო პროექტები სულ</t>
  </si>
  <si>
    <t>დაავადებათა კონტროლისა და ეპიდემიოლოგიური უსაფრთხოების პროგრამის მართვა</t>
  </si>
  <si>
    <t>უსაფრთხო სისხლი</t>
  </si>
  <si>
    <t>საზოგადოებრივი ჯანდაცვის, გარემოსა და პროფესიულ დაავადებათა ჯანმრთელობის სფეროში არსებული ვალდებულებების ხელშეწყობა</t>
  </si>
  <si>
    <t xml:space="preserve"> სარგო</t>
  </si>
  <si>
    <t xml:space="preserve">დაავადებათა ადრეული გამოვლენა და სკრინინგი </t>
  </si>
  <si>
    <t>იმუნიზაციის პროგრამა</t>
  </si>
  <si>
    <t>ტუბერკულოზის მართვა</t>
  </si>
  <si>
    <t xml:space="preserve">C ჰეპატიტის მართვა </t>
  </si>
  <si>
    <t>ახალი კორონავირუსით  (SARS-CoV-2) გამოწვეული ინფექციის (COVID-19) მართვის ხელშეწყობისთვის ცენტრის მიერ განსახორციელებელი ღონისძიებების პროგრამა</t>
  </si>
  <si>
    <t>ინფორმაცია გაცემული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 2021 წლის I-II-III  კვარტლების  მდგომარეობით</t>
  </si>
  <si>
    <t>შტატგარეშე თანამშრომლების ანაზღურება 2021 წლის I-II-III  კვარტლის  მდგომარეობით (წყაროების მიხედვით)</t>
  </si>
  <si>
    <t>თანამდებობრივი სარგო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</si>
</sst>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_ ;\-#,##0\ "/>
    <numFmt numFmtId="168" formatCode="#,##0.00_ ;\-#,##0.00\ "/>
    <numFmt numFmtId="169" formatCode="#,##0.0;[Red]#,##0.0"/>
    <numFmt numFmtId="170" formatCode="#,##0.0_ ;\-#,##0.0\ "/>
    <numFmt numFmtId="171" formatCode="_-* #,##0.0_р_._-;\-* #,##0.0_р_._-;_-* &quot;-&quot;??_р_._-;_-@_-"/>
    <numFmt numFmtId="172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b/>
      <sz val="11"/>
      <color theme="1"/>
      <name val="Calibri"/>
      <family val="1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1"/>
      <charset val="204"/>
      <scheme val="minor"/>
    </font>
    <font>
      <sz val="10"/>
      <color theme="1"/>
      <name val="Calibri"/>
      <family val="2"/>
      <scheme val="minor"/>
    </font>
    <font>
      <b/>
      <sz val="7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" fillId="0" borderId="0"/>
  </cellStyleXfs>
  <cellXfs count="66">
    <xf numFmtId="0" fontId="0" fillId="0" borderId="0" xfId="0"/>
    <xf numFmtId="0" fontId="0" fillId="0" borderId="0" xfId="0" applyFill="1"/>
    <xf numFmtId="0" fontId="5" fillId="0" borderId="0" xfId="0" applyFont="1" applyFill="1"/>
    <xf numFmtId="166" fontId="5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  <xf numFmtId="166" fontId="5" fillId="0" borderId="0" xfId="2" applyNumberFormat="1" applyFont="1" applyFill="1"/>
    <xf numFmtId="168" fontId="5" fillId="0" borderId="0" xfId="0" applyNumberFormat="1" applyFont="1" applyFill="1"/>
    <xf numFmtId="166" fontId="5" fillId="0" borderId="0" xfId="3" applyNumberFormat="1" applyFont="1" applyFill="1"/>
    <xf numFmtId="3" fontId="5" fillId="0" borderId="0" xfId="0" applyNumberFormat="1" applyFont="1" applyFill="1"/>
    <xf numFmtId="171" fontId="5" fillId="0" borderId="0" xfId="0" applyNumberFormat="1" applyFont="1" applyFill="1"/>
    <xf numFmtId="170" fontId="5" fillId="0" borderId="0" xfId="0" applyNumberFormat="1" applyFont="1" applyFill="1" applyAlignment="1">
      <alignment horizontal="center" vertical="center" wrapText="1"/>
    </xf>
    <xf numFmtId="0" fontId="0" fillId="0" borderId="0" xfId="0" applyFont="1" applyFill="1"/>
    <xf numFmtId="170" fontId="5" fillId="0" borderId="0" xfId="0" applyNumberFormat="1" applyFont="1" applyFill="1"/>
    <xf numFmtId="165" fontId="5" fillId="0" borderId="0" xfId="2" applyNumberFormat="1" applyFont="1" applyFill="1"/>
    <xf numFmtId="164" fontId="5" fillId="0" borderId="0" xfId="0" applyNumberFormat="1" applyFont="1" applyFill="1"/>
    <xf numFmtId="165" fontId="5" fillId="0" borderId="0" xfId="0" applyNumberFormat="1" applyFont="1" applyFill="1"/>
    <xf numFmtId="165" fontId="5" fillId="0" borderId="0" xfId="0" applyNumberFormat="1" applyFont="1" applyFill="1" applyAlignment="1">
      <alignment horizontal="center" vertical="center" wrapText="1"/>
    </xf>
    <xf numFmtId="172" fontId="5" fillId="0" borderId="0" xfId="0" applyNumberFormat="1" applyFont="1" applyFill="1"/>
    <xf numFmtId="169" fontId="5" fillId="0" borderId="0" xfId="0" applyNumberFormat="1" applyFont="1" applyFill="1"/>
    <xf numFmtId="1" fontId="6" fillId="0" borderId="1" xfId="2" applyNumberFormat="1" applyFont="1" applyFill="1" applyBorder="1" applyAlignment="1">
      <alignment horizontal="center" vertical="center"/>
    </xf>
    <xf numFmtId="170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67" fontId="5" fillId="0" borderId="0" xfId="0" applyNumberFormat="1" applyFont="1" applyFill="1" applyAlignment="1">
      <alignment horizontal="center" vertical="center"/>
    </xf>
    <xf numFmtId="169" fontId="5" fillId="0" borderId="0" xfId="0" applyNumberFormat="1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2" fontId="6" fillId="0" borderId="1" xfId="2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4" fontId="6" fillId="0" borderId="6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1" fontId="5" fillId="0" borderId="1" xfId="0" applyNumberFormat="1" applyFont="1" applyFill="1" applyBorder="1" applyAlignment="1">
      <alignment horizontal="center" vertical="center" wrapText="1"/>
    </xf>
    <xf numFmtId="172" fontId="5" fillId="0" borderId="1" xfId="2" applyNumberFormat="1" applyFont="1" applyFill="1" applyBorder="1" applyAlignment="1">
      <alignment horizontal="center" vertical="center"/>
    </xf>
    <xf numFmtId="43" fontId="0" fillId="0" borderId="0" xfId="0" applyNumberFormat="1" applyFont="1" applyFill="1"/>
    <xf numFmtId="171" fontId="0" fillId="0" borderId="0" xfId="0" applyNumberFormat="1" applyFont="1" applyFill="1"/>
    <xf numFmtId="166" fontId="0" fillId="0" borderId="0" xfId="0" applyNumberFormat="1" applyFont="1" applyFill="1"/>
    <xf numFmtId="164" fontId="0" fillId="0" borderId="0" xfId="0" applyNumberFormat="1" applyFont="1" applyFill="1"/>
    <xf numFmtId="172" fontId="8" fillId="0" borderId="13" xfId="2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 indent="2"/>
    </xf>
    <xf numFmtId="0" fontId="10" fillId="0" borderId="17" xfId="0" applyFont="1" applyFill="1" applyBorder="1" applyAlignment="1">
      <alignment horizontal="left" vertical="center" wrapText="1" indent="2"/>
    </xf>
    <xf numFmtId="0" fontId="9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/>
    <xf numFmtId="0" fontId="10" fillId="0" borderId="13" xfId="0" applyFont="1" applyFill="1" applyBorder="1" applyAlignment="1">
      <alignment horizontal="left" vertical="center" wrapText="1" indent="2"/>
    </xf>
    <xf numFmtId="43" fontId="5" fillId="0" borderId="0" xfId="0" applyNumberFormat="1" applyFont="1" applyFill="1"/>
    <xf numFmtId="172" fontId="8" fillId="0" borderId="14" xfId="2" applyNumberFormat="1" applyFont="1" applyFill="1" applyBorder="1" applyAlignment="1">
      <alignment horizontal="center" vertical="center"/>
    </xf>
    <xf numFmtId="172" fontId="8" fillId="0" borderId="15" xfId="2" applyNumberFormat="1" applyFont="1" applyFill="1" applyBorder="1" applyAlignment="1">
      <alignment horizontal="center" vertical="center"/>
    </xf>
    <xf numFmtId="172" fontId="8" fillId="0" borderId="18" xfId="2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</cellXfs>
  <cellStyles count="6">
    <cellStyle name="Comma" xfId="2" builtinId="3"/>
    <cellStyle name="Normal" xfId="0" builtinId="0"/>
    <cellStyle name="Normal 2" xfId="1"/>
    <cellStyle name="Normal 4" xfId="4"/>
    <cellStyle name="Percent" xfId="3" builtinId="5"/>
    <cellStyle name="Style 1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"/>
  <sheetViews>
    <sheetView tabSelected="1" view="pageBreakPreview" zoomScale="85" zoomScaleNormal="100" zoomScaleSheetLayoutView="85" workbookViewId="0">
      <pane ySplit="12" topLeftCell="A13" activePane="bottomLeft" state="frozen"/>
      <selection pane="bottomLeft" activeCell="G30" sqref="G30"/>
    </sheetView>
  </sheetViews>
  <sheetFormatPr defaultColWidth="9.140625" defaultRowHeight="15" x14ac:dyDescent="0.25"/>
  <cols>
    <col min="1" max="1" width="1.140625" style="2" customWidth="1"/>
    <col min="2" max="2" width="81.42578125" style="2" customWidth="1"/>
    <col min="3" max="4" width="12.42578125" style="2" customWidth="1"/>
    <col min="5" max="5" width="11.85546875" style="21" customWidth="1"/>
    <col min="6" max="10" width="11.85546875" style="2" customWidth="1"/>
    <col min="11" max="11" width="13" style="2" customWidth="1"/>
    <col min="12" max="12" width="15" style="2" customWidth="1"/>
    <col min="13" max="13" width="15.85546875" style="2" customWidth="1"/>
    <col min="14" max="14" width="11.42578125" style="2" bestFit="1" customWidth="1"/>
    <col min="15" max="15" width="14.5703125" style="2" customWidth="1"/>
    <col min="16" max="16" width="13.28515625" style="2" bestFit="1" customWidth="1"/>
    <col min="17" max="17" width="10.7109375" style="2" bestFit="1" customWidth="1"/>
    <col min="18" max="16384" width="9.140625" style="2"/>
  </cols>
  <sheetData>
    <row r="1" spans="2:17" ht="15.75" thickBot="1" x14ac:dyDescent="0.3"/>
    <row r="2" spans="2:17" ht="55.5" customHeight="1" thickBot="1" x14ac:dyDescent="0.3">
      <c r="B2" s="53" t="s">
        <v>23</v>
      </c>
      <c r="C2" s="54"/>
      <c r="D2" s="54"/>
      <c r="E2" s="54"/>
      <c r="F2" s="54"/>
      <c r="G2" s="54"/>
      <c r="H2" s="54"/>
      <c r="I2" s="54"/>
      <c r="J2" s="54"/>
      <c r="K2" s="55"/>
    </row>
    <row r="3" spans="2:17" ht="46.5" customHeight="1" x14ac:dyDescent="0.25">
      <c r="B3" s="56" t="s">
        <v>0</v>
      </c>
      <c r="C3" s="58" t="s">
        <v>5</v>
      </c>
      <c r="D3" s="58" t="s">
        <v>2</v>
      </c>
      <c r="E3" s="60" t="s">
        <v>12</v>
      </c>
      <c r="F3" s="60"/>
      <c r="G3" s="60"/>
      <c r="H3" s="63" t="s">
        <v>6</v>
      </c>
      <c r="I3" s="64"/>
      <c r="J3" s="65"/>
      <c r="K3" s="61" t="s">
        <v>11</v>
      </c>
      <c r="L3" s="11"/>
      <c r="M3" s="3"/>
      <c r="P3" s="45"/>
    </row>
    <row r="4" spans="2:17" ht="23.45" customHeight="1" x14ac:dyDescent="0.25">
      <c r="B4" s="57"/>
      <c r="C4" s="59"/>
      <c r="D4" s="59"/>
      <c r="E4" s="25" t="s">
        <v>17</v>
      </c>
      <c r="F4" s="25" t="s">
        <v>3</v>
      </c>
      <c r="G4" s="25" t="s">
        <v>4</v>
      </c>
      <c r="H4" s="25" t="s">
        <v>25</v>
      </c>
      <c r="I4" s="25" t="s">
        <v>3</v>
      </c>
      <c r="J4" s="25" t="s">
        <v>4</v>
      </c>
      <c r="K4" s="62"/>
      <c r="L4" s="4"/>
      <c r="M4" s="10"/>
      <c r="N4" s="4"/>
    </row>
    <row r="5" spans="2:17" ht="19.5" customHeight="1" x14ac:dyDescent="0.25">
      <c r="B5" s="27" t="s">
        <v>2</v>
      </c>
      <c r="C5" s="19">
        <f>C6+C7+C8</f>
        <v>297</v>
      </c>
      <c r="D5" s="26">
        <f>SUM(D6:D8)</f>
        <v>9502710.5199999996</v>
      </c>
      <c r="E5" s="26">
        <f>E6+E7+E8</f>
        <v>2574225.5499999998</v>
      </c>
      <c r="F5" s="26">
        <f t="shared" ref="F5:G5" si="0">F6+F7+F8</f>
        <v>0</v>
      </c>
      <c r="G5" s="26">
        <f t="shared" si="0"/>
        <v>30600</v>
      </c>
      <c r="H5" s="26">
        <f>H6+H7+H8</f>
        <v>1288069.0900000001</v>
      </c>
      <c r="I5" s="26">
        <f>I6+I7+I8</f>
        <v>0</v>
      </c>
      <c r="J5" s="26">
        <f t="shared" ref="J5" si="1">J6+J7+J8</f>
        <v>61361.08</v>
      </c>
      <c r="K5" s="28">
        <f>K6+K7+K8</f>
        <v>5548454.7999999998</v>
      </c>
      <c r="L5" s="16"/>
      <c r="M5" s="7"/>
      <c r="N5" s="11"/>
      <c r="Q5" s="3"/>
    </row>
    <row r="6" spans="2:17" x14ac:dyDescent="0.25">
      <c r="B6" s="29" t="s">
        <v>1</v>
      </c>
      <c r="C6" s="30">
        <v>1</v>
      </c>
      <c r="D6" s="31">
        <f>SUM(E6:K6)</f>
        <v>105254.89</v>
      </c>
      <c r="E6" s="31">
        <f>2600*9</f>
        <v>23400</v>
      </c>
      <c r="F6" s="31"/>
      <c r="G6" s="31"/>
      <c r="H6" s="31"/>
      <c r="I6" s="31"/>
      <c r="J6" s="31"/>
      <c r="K6" s="31">
        <v>81854.89</v>
      </c>
      <c r="L6" s="13"/>
      <c r="M6" s="32"/>
      <c r="N6" s="3"/>
    </row>
    <row r="7" spans="2:17" x14ac:dyDescent="0.25">
      <c r="B7" s="29" t="s">
        <v>7</v>
      </c>
      <c r="C7" s="30">
        <v>4</v>
      </c>
      <c r="D7" s="31">
        <f>SUM(E7:K7)</f>
        <v>279143.81</v>
      </c>
      <c r="E7" s="5">
        <f>2400*4*9</f>
        <v>86400</v>
      </c>
      <c r="F7" s="31"/>
      <c r="G7" s="31"/>
      <c r="H7" s="31"/>
      <c r="I7" s="31"/>
      <c r="J7" s="31"/>
      <c r="K7" s="31">
        <v>192743.81</v>
      </c>
      <c r="L7" s="5"/>
      <c r="M7" s="32"/>
      <c r="N7" s="15"/>
      <c r="O7" s="35"/>
    </row>
    <row r="8" spans="2:17" x14ac:dyDescent="0.25">
      <c r="B8" s="29" t="s">
        <v>8</v>
      </c>
      <c r="C8" s="30">
        <v>292</v>
      </c>
      <c r="D8" s="31">
        <f>SUM(E8:K8)</f>
        <v>9118311.8200000003</v>
      </c>
      <c r="E8" s="31">
        <v>2464425.5499999998</v>
      </c>
      <c r="F8" s="31"/>
      <c r="G8" s="31">
        <v>30600</v>
      </c>
      <c r="H8" s="31">
        <f>775420.66+512648.43</f>
        <v>1288069.0900000001</v>
      </c>
      <c r="I8" s="31"/>
      <c r="J8" s="31">
        <v>61361.08</v>
      </c>
      <c r="K8" s="31">
        <f>5160582.92+44235+69038.18</f>
        <v>5273856.0999999996</v>
      </c>
      <c r="L8" s="13"/>
      <c r="M8" s="33"/>
    </row>
    <row r="9" spans="2:17" x14ac:dyDescent="0.25">
      <c r="E9" s="20"/>
      <c r="L9" s="9"/>
      <c r="M9" s="34"/>
    </row>
    <row r="10" spans="2:17" ht="15.75" thickBot="1" x14ac:dyDescent="0.3">
      <c r="B10" s="52"/>
      <c r="C10" s="52"/>
      <c r="D10" s="52"/>
      <c r="K10" s="14"/>
      <c r="M10" s="32"/>
    </row>
    <row r="11" spans="2:17" ht="33" customHeight="1" thickBot="1" x14ac:dyDescent="0.3">
      <c r="B11" s="49" t="s">
        <v>24</v>
      </c>
      <c r="C11" s="50"/>
      <c r="D11" s="51"/>
      <c r="E11" s="22"/>
      <c r="J11" s="12"/>
      <c r="K11" s="17"/>
      <c r="M11" s="3"/>
    </row>
    <row r="12" spans="2:17" ht="33" customHeight="1" thickBot="1" x14ac:dyDescent="0.3">
      <c r="B12" s="39" t="s">
        <v>9</v>
      </c>
      <c r="C12" s="39" t="s">
        <v>5</v>
      </c>
      <c r="D12" s="39" t="s">
        <v>10</v>
      </c>
      <c r="E12" s="24"/>
      <c r="F12" s="8"/>
      <c r="J12" s="12"/>
      <c r="K12" s="12"/>
      <c r="L12" s="6"/>
    </row>
    <row r="13" spans="2:17" x14ac:dyDescent="0.25">
      <c r="B13" s="37" t="s">
        <v>14</v>
      </c>
      <c r="C13" s="40">
        <v>42</v>
      </c>
      <c r="D13" s="46">
        <v>1910190.2</v>
      </c>
      <c r="E13" s="24">
        <v>427574.84</v>
      </c>
      <c r="F13" s="8"/>
      <c r="J13" s="12"/>
      <c r="K13" s="12"/>
      <c r="L13" s="6"/>
    </row>
    <row r="14" spans="2:17" x14ac:dyDescent="0.25">
      <c r="B14" s="38" t="s">
        <v>18</v>
      </c>
      <c r="C14" s="41">
        <v>2</v>
      </c>
      <c r="D14" s="47"/>
      <c r="E14" s="24">
        <v>107272.72</v>
      </c>
      <c r="F14" s="8"/>
      <c r="J14" s="12"/>
      <c r="K14" s="12"/>
      <c r="L14" s="6"/>
    </row>
    <row r="15" spans="2:17" x14ac:dyDescent="0.25">
      <c r="B15" s="38" t="s">
        <v>19</v>
      </c>
      <c r="C15" s="41"/>
      <c r="D15" s="47"/>
      <c r="E15" s="24">
        <v>59636.36</v>
      </c>
      <c r="F15" s="8"/>
      <c r="J15" s="12"/>
      <c r="K15" s="12"/>
      <c r="L15" s="6"/>
    </row>
    <row r="16" spans="2:17" x14ac:dyDescent="0.25">
      <c r="B16" s="38" t="s">
        <v>15</v>
      </c>
      <c r="C16" s="41">
        <v>7</v>
      </c>
      <c r="D16" s="47"/>
      <c r="E16" s="24">
        <v>121618.18</v>
      </c>
      <c r="F16" s="8"/>
      <c r="J16" s="12"/>
      <c r="K16" s="12"/>
      <c r="L16" s="6"/>
    </row>
    <row r="17" spans="2:17" ht="25.5" x14ac:dyDescent="0.25">
      <c r="B17" s="38" t="s">
        <v>16</v>
      </c>
      <c r="C17" s="41">
        <v>8</v>
      </c>
      <c r="D17" s="47"/>
      <c r="E17" s="24">
        <v>70981.25</v>
      </c>
      <c r="F17" s="8"/>
      <c r="J17" s="12"/>
      <c r="K17" s="12"/>
      <c r="L17" s="6"/>
      <c r="Q17" s="17"/>
    </row>
    <row r="18" spans="2:17" x14ac:dyDescent="0.25">
      <c r="B18" s="38" t="s">
        <v>20</v>
      </c>
      <c r="C18" s="41">
        <v>30</v>
      </c>
      <c r="D18" s="47"/>
      <c r="E18" s="24">
        <v>149576.13</v>
      </c>
      <c r="F18" s="8"/>
      <c r="J18" s="12"/>
      <c r="K18" s="12"/>
      <c r="L18" s="6"/>
    </row>
    <row r="19" spans="2:17" x14ac:dyDescent="0.25">
      <c r="B19" s="38" t="s">
        <v>21</v>
      </c>
      <c r="C19" s="41">
        <v>40</v>
      </c>
      <c r="D19" s="47"/>
      <c r="E19" s="24">
        <v>325634.09000000003</v>
      </c>
      <c r="F19" s="8"/>
      <c r="J19" s="12"/>
      <c r="K19" s="12"/>
      <c r="L19" s="6"/>
      <c r="N19" s="17"/>
    </row>
    <row r="20" spans="2:17" ht="29.25" customHeight="1" thickBot="1" x14ac:dyDescent="0.3">
      <c r="B20" s="38" t="s">
        <v>22</v>
      </c>
      <c r="C20" s="41">
        <v>130</v>
      </c>
      <c r="D20" s="48"/>
      <c r="E20" s="24">
        <v>647896.59</v>
      </c>
      <c r="F20" s="8"/>
      <c r="J20" s="12"/>
      <c r="K20" s="12"/>
      <c r="L20" s="6"/>
    </row>
    <row r="21" spans="2:17" ht="15.75" thickBot="1" x14ac:dyDescent="0.3">
      <c r="B21" s="44" t="s">
        <v>13</v>
      </c>
      <c r="C21" s="42">
        <v>115</v>
      </c>
      <c r="D21" s="36">
        <f>242623.64+432360.92+1940858.32</f>
        <v>2615842.88</v>
      </c>
      <c r="E21" s="24">
        <f>SUM(E13:E20)</f>
        <v>1910190.1600000001</v>
      </c>
      <c r="F21" s="8"/>
      <c r="J21" s="12"/>
      <c r="K21" s="12"/>
      <c r="L21" s="6"/>
    </row>
    <row r="22" spans="2:17" ht="15.75" thickBot="1" x14ac:dyDescent="0.3">
      <c r="D22" s="43"/>
      <c r="E22" s="23"/>
    </row>
    <row r="23" spans="2:17" x14ac:dyDescent="0.25">
      <c r="D23" s="18"/>
      <c r="E23" s="23"/>
      <c r="F23" s="1"/>
      <c r="O23" s="45"/>
    </row>
    <row r="24" spans="2:17" x14ac:dyDescent="0.25">
      <c r="D24" s="18"/>
      <c r="E24" s="23"/>
    </row>
    <row r="25" spans="2:17" x14ac:dyDescent="0.25">
      <c r="D25" s="18"/>
    </row>
  </sheetData>
  <autoFilter ref="B12:D21"/>
  <mergeCells count="10">
    <mergeCell ref="D13:D20"/>
    <mergeCell ref="B11:D11"/>
    <mergeCell ref="B10:D10"/>
    <mergeCell ref="B2:K2"/>
    <mergeCell ref="B3:B4"/>
    <mergeCell ref="C3:C4"/>
    <mergeCell ref="D3:D4"/>
    <mergeCell ref="E3:G3"/>
    <mergeCell ref="K3:K4"/>
    <mergeCell ref="H3:J3"/>
  </mergeCells>
  <printOptions horizontalCentered="1" verticalCentered="1"/>
  <pageMargins left="0" right="0" top="0" bottom="0" header="0" footer="0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შრომის ანაზღაურება სამ კვარტა </vt:lpstr>
      <vt:lpstr>'შრომის ანაზღაურება სამ კვარტა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2021-10-18T08:28:27Z</dcterms:modified>
</cp:coreProperties>
</file>