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ანანო\2014\25.07.2014\გავი\"/>
    </mc:Choice>
  </mc:AlternateContent>
  <bookViews>
    <workbookView xWindow="0" yWindow="0" windowWidth="19320" windowHeight="11760" activeTab="2"/>
  </bookViews>
  <sheets>
    <sheet name="24.04.2014" sheetId="2" r:id="rId1"/>
    <sheet name="25.04.2014" sheetId="1" r:id="rId2"/>
    <sheet name="08.12.2014..." sheetId="3" r:id="rId3"/>
  </sheets>
  <definedNames>
    <definedName name="_xlnm._FilterDatabase" localSheetId="2" hidden="1">'08.12.2014...'!$B$6:$L$17</definedName>
    <definedName name="_xlnm._FilterDatabase" localSheetId="1" hidden="1">'25.04.2014'!$B$6:$L$17</definedName>
  </definedNames>
  <calcPr calcId="152511"/>
</workbook>
</file>

<file path=xl/calcChain.xml><?xml version="1.0" encoding="utf-8"?>
<calcChain xmlns="http://schemas.openxmlformats.org/spreadsheetml/2006/main">
  <c r="E8" i="3" l="1"/>
  <c r="E14" i="3" l="1"/>
  <c r="E17" i="3"/>
  <c r="E15" i="3"/>
  <c r="E13" i="3"/>
  <c r="E12" i="3"/>
  <c r="E11" i="3"/>
  <c r="E10" i="3"/>
  <c r="E9" i="3"/>
  <c r="E7" i="3"/>
  <c r="G4" i="3" s="1"/>
  <c r="C6" i="3"/>
  <c r="D6" i="3" s="1"/>
  <c r="E6" i="3" s="1"/>
  <c r="F6" i="3" s="1"/>
  <c r="G6" i="3" s="1"/>
  <c r="H6" i="3" s="1"/>
  <c r="G4" i="1" l="1"/>
  <c r="E13" i="2"/>
  <c r="E12" i="2"/>
  <c r="E11" i="2"/>
  <c r="E10" i="2"/>
  <c r="E9" i="2"/>
  <c r="E8" i="2"/>
  <c r="E7" i="2"/>
  <c r="D6" i="2"/>
  <c r="E6" i="2" s="1"/>
  <c r="F6" i="2" s="1"/>
  <c r="G6" i="2" s="1"/>
  <c r="H6" i="2" s="1"/>
  <c r="C6" i="2"/>
  <c r="G4" i="2"/>
  <c r="E15" i="1" l="1"/>
  <c r="E7" i="1"/>
  <c r="E17" i="1" l="1"/>
  <c r="E8" i="1" l="1"/>
  <c r="E9" i="1"/>
  <c r="E10" i="1"/>
  <c r="E11" i="1"/>
  <c r="E12" i="1"/>
  <c r="E13" i="1"/>
  <c r="E14" i="1"/>
  <c r="C6" i="1" l="1"/>
  <c r="D6" i="1" s="1"/>
  <c r="E6" i="1" s="1"/>
  <c r="F6" i="1" s="1"/>
  <c r="G6" i="1" s="1"/>
  <c r="H6" i="1" s="1"/>
</calcChain>
</file>

<file path=xl/sharedStrings.xml><?xml version="1.0" encoding="utf-8"?>
<sst xmlns="http://schemas.openxmlformats.org/spreadsheetml/2006/main" count="141" uniqueCount="34">
  <si>
    <t>2. შემსყიდველი ორგანიზაციის საიდენტიფიკაციო კოდი 211324351</t>
  </si>
  <si>
    <t xml:space="preserve">3. შემსყიდველი ორგანიზაციის დასახელება: სსიპ ლ. საყვარელიძის სახ. დაავადებათა კონტროლისა და საზოგადოებრივი ჯანმრთელობის ეროვნული ცენტრი    </t>
  </si>
  <si>
    <t>5. სახელმწიფო შესყიდვების გეგმით გათვალისწინებული ჯამური თანხა დაფინანსების წყაროს შესაბამისად</t>
  </si>
  <si>
    <t>ლარი</t>
  </si>
  <si>
    <t>N</t>
  </si>
  <si>
    <t>დანაყოფის კოდი</t>
  </si>
  <si>
    <t>დანაყოფის დასახელება</t>
  </si>
  <si>
    <t>სავარაუდო ღირებულება</t>
  </si>
  <si>
    <t>შესყიდვის საშუალება</t>
  </si>
  <si>
    <t>შესყიდვების ვადები</t>
  </si>
  <si>
    <t>შენიშვნა</t>
  </si>
  <si>
    <t>გამარტივებული ელექტრონული ტენდერი</t>
  </si>
  <si>
    <t>გამარტივებული შესყიდვა</t>
  </si>
  <si>
    <t>79800000</t>
  </si>
  <si>
    <t>ბეჭდვა და მასთან დაკავშირებული მომსახურებები</t>
  </si>
  <si>
    <t>სახელმწიფო შესყიდვების წლიური გეგმის ფორმა                       დანართი # 1.9.</t>
  </si>
  <si>
    <t>30200000</t>
  </si>
  <si>
    <t>92100000</t>
  </si>
  <si>
    <t>92200000</t>
  </si>
  <si>
    <t xml:space="preserve">საოფისე მანქანები, კომპიუტერების, პრინტერებისა და ავეჯის გარდა </t>
  </si>
  <si>
    <t>კომპიუტერული მოწყობილობები და მარაგი</t>
  </si>
  <si>
    <t>კონსოლიდირებული შესყიდვა</t>
  </si>
  <si>
    <t>კინო და ვიდეო მომსახურებები</t>
  </si>
  <si>
    <t>სატელევიზიო და რადიომომსახურებები</t>
  </si>
  <si>
    <t xml:space="preserve">რესტორნებისა და კვების საწარმოების მომსახურეობები </t>
  </si>
  <si>
    <t xml:space="preserve">სახელმწიფო შესყიდვების შესახებ კანონის  მე-101 მუხლის მე-3 პუნქტის "ვ"  ქვეპუნქტი  </t>
  </si>
  <si>
    <t>2014 წლის II-2014 წლის IV</t>
  </si>
  <si>
    <t xml:space="preserve">4. დაფინანსების წყარო:  იმუნიზაციისა და ვაქცინების გლობალური ალიანსი  (GAVI) </t>
  </si>
  <si>
    <t>სპეციალური ტანსაცმელი და აქსესუარები</t>
  </si>
  <si>
    <t>1.  ,,საქართველოში   პნევმოკოკური   ვაქცინის  დანერგვის ხელშეწყობის   გრანტის  მიზნობრივი  ხარჯვის  შესახებ"</t>
  </si>
  <si>
    <t>2. "როტავირუსული  იფექციის  საწინააღმდეგო  ვაქცინის დანერგვა"</t>
  </si>
  <si>
    <t>4. დაფინანსების წყარო:  იმუნიზაციისა და ვაქცინების გლობალური ალიანსის  (GAVI)  ,,საქართველოში  პნევმოკოკური  ვაქცინის დანერგვის ხელშეწყობის  გრანტის მიზნობრივი ხარჯვის შესახებ" პროექტი</t>
  </si>
  <si>
    <t>1. შედგენის თარიღი 25.04.2014</t>
  </si>
  <si>
    <t>1. შედგენის თარიღი 24.04.2014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</si>
</sst>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_);_(* \(#,##0.0\);_(* &quot;-&quot;??_);_(@_)"/>
    <numFmt numFmtId="165" formatCode="0.0"/>
    <numFmt numFmtId="166" formatCode="_-* #,##0.0_р_._-;\-* #,##0.0_р_._-;_-* &quot;-&quot;??_р_._-;_-@_-"/>
    <numFmt numFmtId="167" formatCode="_-* #,##0.00_р_._-;\-* #,##0.00_р_._-;_-* &quot;-&quot;??_р_._-;_-@_-"/>
  </numFmts>
  <fonts count="11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Sylfae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0" xfId="0" applyFill="1"/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 applyProtection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164" fontId="4" fillId="2" borderId="3" xfId="0" applyNumberFormat="1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165" fontId="0" fillId="0" borderId="0" xfId="0" applyNumberFormat="1"/>
    <xf numFmtId="166" fontId="3" fillId="0" borderId="3" xfId="0" applyNumberFormat="1" applyFont="1" applyBorder="1" applyAlignment="1">
      <alignment horizontal="left" vertical="center" wrapText="1"/>
    </xf>
    <xf numFmtId="167" fontId="3" fillId="0" borderId="3" xfId="0" applyNumberFormat="1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0" fillId="0" borderId="0" xfId="0" applyAlignment="1"/>
    <xf numFmtId="1" fontId="0" fillId="0" borderId="0" xfId="0" applyNumberFormat="1"/>
    <xf numFmtId="0" fontId="4" fillId="4" borderId="1" xfId="0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 indent="2"/>
    </xf>
    <xf numFmtId="0" fontId="10" fillId="2" borderId="3" xfId="0" applyFont="1" applyFill="1" applyBorder="1" applyAlignment="1">
      <alignment horizontal="left" vertical="center" wrapText="1" indent="2"/>
    </xf>
    <xf numFmtId="1" fontId="6" fillId="4" borderId="1" xfId="0" applyNumberFormat="1" applyFont="1" applyFill="1" applyBorder="1" applyAlignment="1" applyProtection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topLeftCell="A7" workbookViewId="0">
      <selection activeCell="B3" sqref="B3:E3"/>
    </sheetView>
  </sheetViews>
  <sheetFormatPr defaultRowHeight="15" x14ac:dyDescent="0.25"/>
  <cols>
    <col min="1" max="1" width="3.140625" customWidth="1"/>
    <col min="2" max="2" width="6.7109375" customWidth="1"/>
    <col min="3" max="3" width="14" customWidth="1"/>
    <col min="4" max="4" width="35.28515625" customWidth="1"/>
    <col min="5" max="5" width="14" customWidth="1"/>
    <col min="6" max="6" width="23.28515625" customWidth="1"/>
    <col min="7" max="7" width="18.140625" customWidth="1"/>
    <col min="8" max="8" width="21.85546875" customWidth="1"/>
  </cols>
  <sheetData>
    <row r="1" spans="2:12" ht="18.75" x14ac:dyDescent="0.25">
      <c r="B1" s="33" t="s">
        <v>15</v>
      </c>
      <c r="C1" s="33"/>
      <c r="D1" s="33"/>
      <c r="E1" s="33"/>
      <c r="F1" s="33"/>
      <c r="G1" s="33"/>
      <c r="H1" s="33"/>
    </row>
    <row r="2" spans="2:12" ht="27" customHeight="1" x14ac:dyDescent="0.25">
      <c r="B2" s="34" t="s">
        <v>33</v>
      </c>
      <c r="C2" s="34"/>
      <c r="D2" s="34"/>
      <c r="E2" s="34"/>
      <c r="F2" s="34" t="s">
        <v>0</v>
      </c>
      <c r="G2" s="34"/>
      <c r="H2" s="34"/>
    </row>
    <row r="3" spans="2:12" ht="77.25" customHeight="1" x14ac:dyDescent="0.25">
      <c r="B3" s="34" t="s">
        <v>1</v>
      </c>
      <c r="C3" s="34"/>
      <c r="D3" s="34"/>
      <c r="E3" s="34"/>
      <c r="F3" s="34" t="s">
        <v>31</v>
      </c>
      <c r="G3" s="34"/>
      <c r="H3" s="34"/>
    </row>
    <row r="4" spans="2:12" ht="32.25" customHeight="1" x14ac:dyDescent="0.25">
      <c r="B4" s="31" t="s">
        <v>2</v>
      </c>
      <c r="C4" s="32"/>
      <c r="D4" s="32"/>
      <c r="E4" s="32"/>
      <c r="F4" s="32"/>
      <c r="G4" s="22">
        <f>SUM(E7:E13)</f>
        <v>92386.35000000002</v>
      </c>
      <c r="H4" s="1" t="s">
        <v>3</v>
      </c>
    </row>
    <row r="5" spans="2:12" ht="32.25" customHeight="1" x14ac:dyDescent="0.25">
      <c r="B5" s="2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</row>
    <row r="6" spans="2:12" ht="32.25" customHeight="1" x14ac:dyDescent="0.25">
      <c r="B6" s="23">
        <v>1</v>
      </c>
      <c r="C6" s="23">
        <f t="shared" ref="C6:H6" si="0">B6+1</f>
        <v>2</v>
      </c>
      <c r="D6" s="23">
        <f t="shared" si="0"/>
        <v>3</v>
      </c>
      <c r="E6" s="24">
        <f t="shared" si="0"/>
        <v>4</v>
      </c>
      <c r="F6" s="23">
        <f t="shared" si="0"/>
        <v>5</v>
      </c>
      <c r="G6" s="23">
        <f t="shared" si="0"/>
        <v>6</v>
      </c>
      <c r="H6" s="23">
        <f t="shared" si="0"/>
        <v>7</v>
      </c>
    </row>
    <row r="7" spans="2:12" ht="45" x14ac:dyDescent="0.25">
      <c r="B7" s="10">
        <v>1.1000000000000001</v>
      </c>
      <c r="C7" s="5" t="s">
        <v>13</v>
      </c>
      <c r="D7" s="5" t="s">
        <v>14</v>
      </c>
      <c r="E7" s="11">
        <f>(18530+3000+500+1020)*1.7514</f>
        <v>40369.770000000004</v>
      </c>
      <c r="F7" s="5" t="s">
        <v>11</v>
      </c>
      <c r="G7" s="5" t="s">
        <v>26</v>
      </c>
      <c r="H7" s="9"/>
    </row>
    <row r="8" spans="2:12" ht="30" x14ac:dyDescent="0.25">
      <c r="B8" s="10">
        <v>1.2</v>
      </c>
      <c r="C8" s="8">
        <v>30100000</v>
      </c>
      <c r="D8" s="5" t="s">
        <v>19</v>
      </c>
      <c r="E8" s="11">
        <f>800*1.7514</f>
        <v>1401.1200000000001</v>
      </c>
      <c r="F8" s="5" t="s">
        <v>12</v>
      </c>
      <c r="G8" s="5" t="s">
        <v>26</v>
      </c>
      <c r="H8" s="9"/>
    </row>
    <row r="9" spans="2:12" ht="69.75" customHeight="1" x14ac:dyDescent="0.25">
      <c r="B9" s="10">
        <v>1.3</v>
      </c>
      <c r="C9" s="8">
        <v>55300000</v>
      </c>
      <c r="D9" s="5" t="s">
        <v>24</v>
      </c>
      <c r="E9" s="11">
        <f>12660*1.7514</f>
        <v>22172.724000000002</v>
      </c>
      <c r="F9" s="5" t="s">
        <v>12</v>
      </c>
      <c r="G9" s="5" t="s">
        <v>26</v>
      </c>
      <c r="H9" s="15" t="s">
        <v>25</v>
      </c>
    </row>
    <row r="10" spans="2:12" ht="30" x14ac:dyDescent="0.25">
      <c r="B10" s="4">
        <v>1.4</v>
      </c>
      <c r="C10" s="5" t="s">
        <v>16</v>
      </c>
      <c r="D10" s="5" t="s">
        <v>20</v>
      </c>
      <c r="E10" s="12">
        <f>5200*1.7514</f>
        <v>9107.2800000000007</v>
      </c>
      <c r="F10" s="5" t="s">
        <v>21</v>
      </c>
      <c r="G10" s="5" t="s">
        <v>26</v>
      </c>
      <c r="H10" s="6"/>
    </row>
    <row r="11" spans="2:12" ht="45" x14ac:dyDescent="0.25">
      <c r="B11" s="4">
        <v>1.5</v>
      </c>
      <c r="C11" s="5" t="s">
        <v>16</v>
      </c>
      <c r="D11" s="5" t="s">
        <v>20</v>
      </c>
      <c r="E11" s="13">
        <f>(160+400)*1.7514</f>
        <v>980.78399999999999</v>
      </c>
      <c r="F11" s="5" t="s">
        <v>11</v>
      </c>
      <c r="G11" s="5" t="s">
        <v>26</v>
      </c>
      <c r="H11" s="6"/>
      <c r="L11" s="14"/>
    </row>
    <row r="12" spans="2:12" ht="30" x14ac:dyDescent="0.25">
      <c r="B12" s="4">
        <v>1.6</v>
      </c>
      <c r="C12" s="5" t="s">
        <v>17</v>
      </c>
      <c r="D12" s="5" t="s">
        <v>22</v>
      </c>
      <c r="E12" s="12">
        <f>850*1.7514</f>
        <v>1488.69</v>
      </c>
      <c r="F12" s="5" t="s">
        <v>12</v>
      </c>
      <c r="G12" s="5" t="s">
        <v>26</v>
      </c>
      <c r="H12" s="6"/>
    </row>
    <row r="13" spans="2:12" ht="45" x14ac:dyDescent="0.25">
      <c r="B13" s="4">
        <v>1.7</v>
      </c>
      <c r="C13" s="5" t="s">
        <v>18</v>
      </c>
      <c r="D13" s="5" t="s">
        <v>23</v>
      </c>
      <c r="E13" s="12">
        <f>9630*1.7514</f>
        <v>16865.982</v>
      </c>
      <c r="F13" s="5" t="s">
        <v>11</v>
      </c>
      <c r="G13" s="5" t="s">
        <v>26</v>
      </c>
      <c r="H13" s="6"/>
    </row>
    <row r="14" spans="2:12" x14ac:dyDescent="0.25">
      <c r="E14" s="25"/>
    </row>
    <row r="18" spans="8:8" x14ac:dyDescent="0.25">
      <c r="H18" s="7"/>
    </row>
    <row r="19" spans="8:8" x14ac:dyDescent="0.25">
      <c r="H19" s="7"/>
    </row>
    <row r="20" spans="8:8" x14ac:dyDescent="0.25">
      <c r="H20" s="7"/>
    </row>
    <row r="21" spans="8:8" x14ac:dyDescent="0.25">
      <c r="H21" s="7"/>
    </row>
    <row r="22" spans="8:8" x14ac:dyDescent="0.25">
      <c r="H22" s="7"/>
    </row>
    <row r="23" spans="8:8" x14ac:dyDescent="0.25">
      <c r="H23" s="7"/>
    </row>
    <row r="24" spans="8:8" x14ac:dyDescent="0.25">
      <c r="H24" s="7"/>
    </row>
    <row r="25" spans="8:8" x14ac:dyDescent="0.25">
      <c r="H25" s="7"/>
    </row>
    <row r="26" spans="8:8" x14ac:dyDescent="0.25">
      <c r="H26" s="7"/>
    </row>
  </sheetData>
  <mergeCells count="6">
    <mergeCell ref="B4:F4"/>
    <mergeCell ref="B1:H1"/>
    <mergeCell ref="B2:E2"/>
    <mergeCell ref="F2:H2"/>
    <mergeCell ref="B3:E3"/>
    <mergeCell ref="F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topLeftCell="A4" workbookViewId="0">
      <selection activeCell="E14" sqref="E14"/>
    </sheetView>
  </sheetViews>
  <sheetFormatPr defaultRowHeight="15" x14ac:dyDescent="0.25"/>
  <cols>
    <col min="1" max="1" width="3.140625" customWidth="1"/>
    <col min="2" max="2" width="8.42578125" customWidth="1"/>
    <col min="3" max="3" width="19" customWidth="1"/>
    <col min="4" max="4" width="35.28515625" customWidth="1"/>
    <col min="5" max="5" width="17.28515625" customWidth="1"/>
    <col min="6" max="6" width="25.42578125" customWidth="1"/>
    <col min="7" max="7" width="18.140625" customWidth="1"/>
    <col min="8" max="8" width="20.42578125" customWidth="1"/>
    <col min="9" max="12" width="9.140625" customWidth="1"/>
  </cols>
  <sheetData>
    <row r="1" spans="2:12" ht="33" customHeight="1" x14ac:dyDescent="0.25">
      <c r="B1" s="33" t="s">
        <v>15</v>
      </c>
      <c r="C1" s="33"/>
      <c r="D1" s="33"/>
      <c r="E1" s="33"/>
      <c r="F1" s="33"/>
      <c r="G1" s="33"/>
      <c r="H1" s="33"/>
    </row>
    <row r="2" spans="2:12" ht="45.75" customHeight="1" x14ac:dyDescent="0.25">
      <c r="B2" s="34" t="s">
        <v>32</v>
      </c>
      <c r="C2" s="34"/>
      <c r="D2" s="34"/>
      <c r="E2" s="34"/>
      <c r="F2" s="34" t="s">
        <v>0</v>
      </c>
      <c r="G2" s="34"/>
      <c r="H2" s="34"/>
    </row>
    <row r="3" spans="2:12" ht="82.5" customHeight="1" x14ac:dyDescent="0.25">
      <c r="B3" s="34" t="s">
        <v>1</v>
      </c>
      <c r="C3" s="34"/>
      <c r="D3" s="34"/>
      <c r="E3" s="34"/>
      <c r="F3" s="34" t="s">
        <v>27</v>
      </c>
      <c r="G3" s="34"/>
      <c r="H3" s="34"/>
    </row>
    <row r="4" spans="2:12" ht="44.25" customHeight="1" x14ac:dyDescent="0.25">
      <c r="B4" s="31" t="s">
        <v>2</v>
      </c>
      <c r="C4" s="32"/>
      <c r="D4" s="32"/>
      <c r="E4" s="32"/>
      <c r="F4" s="32"/>
      <c r="G4" s="21">
        <f>E7+E15</f>
        <v>96331.35000000002</v>
      </c>
      <c r="H4" s="1" t="s">
        <v>3</v>
      </c>
    </row>
    <row r="5" spans="2:12" ht="33" customHeight="1" x14ac:dyDescent="0.25">
      <c r="B5" s="2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</row>
    <row r="6" spans="2:12" ht="17.25" customHeight="1" x14ac:dyDescent="0.25">
      <c r="B6" s="8">
        <v>1</v>
      </c>
      <c r="C6" s="8">
        <f t="shared" ref="C6:H6" si="0">B6+1</f>
        <v>2</v>
      </c>
      <c r="D6" s="8">
        <f t="shared" si="0"/>
        <v>3</v>
      </c>
      <c r="E6" s="16">
        <f t="shared" si="0"/>
        <v>4</v>
      </c>
      <c r="F6" s="8">
        <f t="shared" si="0"/>
        <v>5</v>
      </c>
      <c r="G6" s="8">
        <f t="shared" si="0"/>
        <v>6</v>
      </c>
      <c r="H6" s="8">
        <f t="shared" si="0"/>
        <v>7</v>
      </c>
    </row>
    <row r="7" spans="2:12" ht="36.75" customHeight="1" x14ac:dyDescent="0.25">
      <c r="B7" s="35" t="s">
        <v>29</v>
      </c>
      <c r="C7" s="36"/>
      <c r="D7" s="36"/>
      <c r="E7" s="17">
        <f>SUM(E8:E14)</f>
        <v>92386.35000000002</v>
      </c>
      <c r="F7" s="18"/>
      <c r="G7" s="18"/>
      <c r="H7" s="19"/>
    </row>
    <row r="8" spans="2:12" ht="36" customHeight="1" x14ac:dyDescent="0.25">
      <c r="B8" s="10">
        <v>1.1000000000000001</v>
      </c>
      <c r="C8" s="5" t="s">
        <v>13</v>
      </c>
      <c r="D8" s="5" t="s">
        <v>14</v>
      </c>
      <c r="E8" s="11">
        <f>(18530+3000+500+1020)*1.7514</f>
        <v>40369.770000000004</v>
      </c>
      <c r="F8" s="5" t="s">
        <v>11</v>
      </c>
      <c r="G8" s="5" t="s">
        <v>26</v>
      </c>
      <c r="H8" s="9"/>
    </row>
    <row r="9" spans="2:12" ht="33.75" customHeight="1" x14ac:dyDescent="0.25">
      <c r="B9" s="10">
        <v>1.2</v>
      </c>
      <c r="C9" s="8">
        <v>30100000</v>
      </c>
      <c r="D9" s="5" t="s">
        <v>19</v>
      </c>
      <c r="E9" s="11">
        <f>800*1.7514</f>
        <v>1401.1200000000001</v>
      </c>
      <c r="F9" s="5" t="s">
        <v>12</v>
      </c>
      <c r="G9" s="5" t="s">
        <v>26</v>
      </c>
      <c r="H9" s="9"/>
    </row>
    <row r="10" spans="2:12" ht="68.25" customHeight="1" x14ac:dyDescent="0.25">
      <c r="B10" s="10">
        <v>1.3</v>
      </c>
      <c r="C10" s="8">
        <v>55300000</v>
      </c>
      <c r="D10" s="5" t="s">
        <v>24</v>
      </c>
      <c r="E10" s="11">
        <f>12660*1.7514</f>
        <v>22172.724000000002</v>
      </c>
      <c r="F10" s="5" t="s">
        <v>12</v>
      </c>
      <c r="G10" s="5" t="s">
        <v>26</v>
      </c>
      <c r="H10" s="15" t="s">
        <v>25</v>
      </c>
      <c r="L10" s="20"/>
    </row>
    <row r="11" spans="2:12" ht="37.5" customHeight="1" x14ac:dyDescent="0.25">
      <c r="B11" s="4">
        <v>1.4</v>
      </c>
      <c r="C11" s="5" t="s">
        <v>16</v>
      </c>
      <c r="D11" s="5" t="s">
        <v>20</v>
      </c>
      <c r="E11" s="12">
        <f>5200*1.7514</f>
        <v>9107.2800000000007</v>
      </c>
      <c r="F11" s="5" t="s">
        <v>21</v>
      </c>
      <c r="G11" s="5" t="s">
        <v>26</v>
      </c>
      <c r="H11" s="6"/>
      <c r="L11" s="20"/>
    </row>
    <row r="12" spans="2:12" ht="42" customHeight="1" x14ac:dyDescent="0.25">
      <c r="B12" s="4">
        <v>1.5</v>
      </c>
      <c r="C12" s="5" t="s">
        <v>16</v>
      </c>
      <c r="D12" s="5" t="s">
        <v>20</v>
      </c>
      <c r="E12" s="13">
        <f>(160+400)*1.7514</f>
        <v>980.78399999999999</v>
      </c>
      <c r="F12" s="5" t="s">
        <v>11</v>
      </c>
      <c r="G12" s="5" t="s">
        <v>26</v>
      </c>
      <c r="H12" s="6"/>
      <c r="L12" s="14"/>
    </row>
    <row r="13" spans="2:12" ht="39" customHeight="1" x14ac:dyDescent="0.25">
      <c r="B13" s="4">
        <v>1.6</v>
      </c>
      <c r="C13" s="5" t="s">
        <v>17</v>
      </c>
      <c r="D13" s="5" t="s">
        <v>22</v>
      </c>
      <c r="E13" s="12">
        <f>850*1.7514</f>
        <v>1488.69</v>
      </c>
      <c r="F13" s="5" t="s">
        <v>12</v>
      </c>
      <c r="G13" s="5" t="s">
        <v>26</v>
      </c>
      <c r="H13" s="6"/>
    </row>
    <row r="14" spans="2:12" ht="42" customHeight="1" x14ac:dyDescent="0.25">
      <c r="B14" s="4">
        <v>1.7</v>
      </c>
      <c r="C14" s="5" t="s">
        <v>18</v>
      </c>
      <c r="D14" s="5" t="s">
        <v>23</v>
      </c>
      <c r="E14" s="12">
        <f>9630*1.7514</f>
        <v>16865.982</v>
      </c>
      <c r="F14" s="5" t="s">
        <v>11</v>
      </c>
      <c r="G14" s="5" t="s">
        <v>26</v>
      </c>
      <c r="H14" s="6"/>
    </row>
    <row r="15" spans="2:12" ht="34.5" customHeight="1" x14ac:dyDescent="0.25">
      <c r="B15" s="35" t="s">
        <v>30</v>
      </c>
      <c r="C15" s="36"/>
      <c r="D15" s="36"/>
      <c r="E15" s="17">
        <f>SUM(E16:E17)</f>
        <v>3945</v>
      </c>
      <c r="F15" s="18"/>
      <c r="G15" s="18"/>
      <c r="H15" s="19"/>
    </row>
    <row r="16" spans="2:12" ht="39" customHeight="1" x14ac:dyDescent="0.25">
      <c r="B16" s="10">
        <v>2.1</v>
      </c>
      <c r="C16" s="5" t="s">
        <v>13</v>
      </c>
      <c r="D16" s="5" t="s">
        <v>14</v>
      </c>
      <c r="E16" s="11">
        <v>420</v>
      </c>
      <c r="F16" s="5" t="s">
        <v>11</v>
      </c>
      <c r="G16" s="5" t="s">
        <v>26</v>
      </c>
      <c r="H16" s="9"/>
    </row>
    <row r="17" spans="2:8" ht="35.25" customHeight="1" x14ac:dyDescent="0.25">
      <c r="B17" s="10">
        <v>2.2000000000000002</v>
      </c>
      <c r="C17" s="8">
        <v>18400000</v>
      </c>
      <c r="D17" s="5" t="s">
        <v>28</v>
      </c>
      <c r="E17" s="11">
        <f>2100+1425</f>
        <v>3525</v>
      </c>
      <c r="F17" s="5" t="s">
        <v>12</v>
      </c>
      <c r="G17" s="5" t="s">
        <v>26</v>
      </c>
      <c r="H17" s="8"/>
    </row>
    <row r="18" spans="2:8" x14ac:dyDescent="0.25">
      <c r="H18" s="7"/>
    </row>
    <row r="19" spans="2:8" x14ac:dyDescent="0.25">
      <c r="D19" s="14"/>
      <c r="H19" s="7"/>
    </row>
    <row r="20" spans="2:8" x14ac:dyDescent="0.25">
      <c r="H20" s="7"/>
    </row>
    <row r="21" spans="2:8" x14ac:dyDescent="0.25">
      <c r="H21" s="7"/>
    </row>
    <row r="22" spans="2:8" x14ac:dyDescent="0.25">
      <c r="H22" s="7"/>
    </row>
    <row r="23" spans="2:8" x14ac:dyDescent="0.25">
      <c r="H23" s="7"/>
    </row>
    <row r="24" spans="2:8" x14ac:dyDescent="0.25">
      <c r="H24" s="7"/>
    </row>
  </sheetData>
  <autoFilter ref="B6:L17"/>
  <mergeCells count="8">
    <mergeCell ref="B7:D7"/>
    <mergeCell ref="B15:D15"/>
    <mergeCell ref="B4:F4"/>
    <mergeCell ref="B1:H1"/>
    <mergeCell ref="B2:E2"/>
    <mergeCell ref="F2:H2"/>
    <mergeCell ref="B3:E3"/>
    <mergeCell ref="F3:H3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tabSelected="1" topLeftCell="A4" workbookViewId="0">
      <selection activeCell="E12" sqref="E12"/>
    </sheetView>
  </sheetViews>
  <sheetFormatPr defaultRowHeight="15" x14ac:dyDescent="0.25"/>
  <cols>
    <col min="1" max="1" width="3.140625" customWidth="1"/>
    <col min="2" max="2" width="8.42578125" customWidth="1"/>
    <col min="3" max="3" width="19" customWidth="1"/>
    <col min="4" max="4" width="35.28515625" customWidth="1"/>
    <col min="5" max="5" width="17.28515625" customWidth="1"/>
    <col min="6" max="6" width="25.42578125" customWidth="1"/>
    <col min="7" max="7" width="18.140625" customWidth="1"/>
    <col min="8" max="8" width="20.42578125" customWidth="1"/>
    <col min="9" max="12" width="9.140625" customWidth="1"/>
  </cols>
  <sheetData>
    <row r="1" spans="2:12" ht="33" customHeight="1" x14ac:dyDescent="0.25">
      <c r="B1" s="33" t="s">
        <v>15</v>
      </c>
      <c r="C1" s="33"/>
      <c r="D1" s="33"/>
      <c r="E1" s="33"/>
      <c r="F1" s="33"/>
      <c r="G1" s="33"/>
      <c r="H1" s="33"/>
    </row>
    <row r="2" spans="2:12" ht="45.75" customHeight="1" x14ac:dyDescent="0.25">
      <c r="B2" s="34" t="s">
        <v>32</v>
      </c>
      <c r="C2" s="34"/>
      <c r="D2" s="34"/>
      <c r="E2" s="34"/>
      <c r="F2" s="34" t="s">
        <v>0</v>
      </c>
      <c r="G2" s="34"/>
      <c r="H2" s="34"/>
    </row>
    <row r="3" spans="2:12" ht="82.5" customHeight="1" x14ac:dyDescent="0.25">
      <c r="B3" s="34" t="s">
        <v>1</v>
      </c>
      <c r="C3" s="34"/>
      <c r="D3" s="34"/>
      <c r="E3" s="34"/>
      <c r="F3" s="34" t="s">
        <v>27</v>
      </c>
      <c r="G3" s="34"/>
      <c r="H3" s="34"/>
    </row>
    <row r="4" spans="2:12" ht="44.25" customHeight="1" x14ac:dyDescent="0.25">
      <c r="B4" s="31" t="s">
        <v>2</v>
      </c>
      <c r="C4" s="32"/>
      <c r="D4" s="32"/>
      <c r="E4" s="32"/>
      <c r="F4" s="32"/>
      <c r="G4" s="21">
        <f>E7+E15</f>
        <v>96331.35000000002</v>
      </c>
      <c r="H4" s="1" t="s">
        <v>3</v>
      </c>
    </row>
    <row r="5" spans="2:12" ht="33" customHeight="1" x14ac:dyDescent="0.25">
      <c r="B5" s="2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</row>
    <row r="6" spans="2:12" ht="17.25" customHeight="1" x14ac:dyDescent="0.25">
      <c r="B6" s="8">
        <v>1</v>
      </c>
      <c r="C6" s="8">
        <f t="shared" ref="C6:H6" si="0">B6+1</f>
        <v>2</v>
      </c>
      <c r="D6" s="8">
        <f t="shared" si="0"/>
        <v>3</v>
      </c>
      <c r="E6" s="16">
        <f t="shared" si="0"/>
        <v>4</v>
      </c>
      <c r="F6" s="8">
        <f t="shared" si="0"/>
        <v>5</v>
      </c>
      <c r="G6" s="8">
        <f t="shared" si="0"/>
        <v>6</v>
      </c>
      <c r="H6" s="8">
        <f t="shared" si="0"/>
        <v>7</v>
      </c>
    </row>
    <row r="7" spans="2:12" ht="36.75" customHeight="1" x14ac:dyDescent="0.25">
      <c r="B7" s="35" t="s">
        <v>29</v>
      </c>
      <c r="C7" s="36"/>
      <c r="D7" s="36"/>
      <c r="E7" s="17">
        <f>SUM(E8:E14)</f>
        <v>92386.35000000002</v>
      </c>
      <c r="F7" s="18"/>
      <c r="G7" s="18"/>
      <c r="H7" s="19"/>
    </row>
    <row r="8" spans="2:12" ht="36" customHeight="1" x14ac:dyDescent="0.25">
      <c r="B8" s="27">
        <v>1.1000000000000001</v>
      </c>
      <c r="C8" s="28" t="s">
        <v>13</v>
      </c>
      <c r="D8" s="28" t="s">
        <v>14</v>
      </c>
      <c r="E8" s="37">
        <f>(18530+3000+500+1020)*1.7514-2124</f>
        <v>38245.770000000004</v>
      </c>
      <c r="F8" s="28" t="s">
        <v>11</v>
      </c>
      <c r="G8" s="28" t="s">
        <v>26</v>
      </c>
      <c r="H8" s="38"/>
    </row>
    <row r="9" spans="2:12" ht="33.75" customHeight="1" x14ac:dyDescent="0.25">
      <c r="B9" s="10">
        <v>1.2</v>
      </c>
      <c r="C9" s="8">
        <v>30100000</v>
      </c>
      <c r="D9" s="5" t="s">
        <v>19</v>
      </c>
      <c r="E9" s="11">
        <f>800*1.7514</f>
        <v>1401.1200000000001</v>
      </c>
      <c r="F9" s="5" t="s">
        <v>12</v>
      </c>
      <c r="G9" s="5" t="s">
        <v>26</v>
      </c>
      <c r="H9" s="9"/>
    </row>
    <row r="10" spans="2:12" ht="68.25" customHeight="1" x14ac:dyDescent="0.25">
      <c r="B10" s="10">
        <v>1.3</v>
      </c>
      <c r="C10" s="8">
        <v>55300000</v>
      </c>
      <c r="D10" s="5" t="s">
        <v>24</v>
      </c>
      <c r="E10" s="11">
        <f>12660*1.7514</f>
        <v>22172.724000000002</v>
      </c>
      <c r="F10" s="5" t="s">
        <v>12</v>
      </c>
      <c r="G10" s="5" t="s">
        <v>26</v>
      </c>
      <c r="H10" s="15" t="s">
        <v>25</v>
      </c>
      <c r="L10" s="20"/>
    </row>
    <row r="11" spans="2:12" ht="37.5" customHeight="1" x14ac:dyDescent="0.25">
      <c r="B11" s="4">
        <v>1.4</v>
      </c>
      <c r="C11" s="5" t="s">
        <v>16</v>
      </c>
      <c r="D11" s="5" t="s">
        <v>20</v>
      </c>
      <c r="E11" s="12">
        <f>5200*1.7514</f>
        <v>9107.2800000000007</v>
      </c>
      <c r="F11" s="5" t="s">
        <v>21</v>
      </c>
      <c r="G11" s="5" t="s">
        <v>26</v>
      </c>
      <c r="H11" s="6"/>
      <c r="L11" s="20"/>
    </row>
    <row r="12" spans="2:12" ht="42" customHeight="1" x14ac:dyDescent="0.25">
      <c r="B12" s="4">
        <v>1.5</v>
      </c>
      <c r="C12" s="5" t="s">
        <v>16</v>
      </c>
      <c r="D12" s="5" t="s">
        <v>20</v>
      </c>
      <c r="E12" s="13">
        <f>(160+400)*1.7514</f>
        <v>980.78399999999999</v>
      </c>
      <c r="F12" s="5" t="s">
        <v>11</v>
      </c>
      <c r="G12" s="5" t="s">
        <v>26</v>
      </c>
      <c r="H12" s="6"/>
      <c r="L12" s="14"/>
    </row>
    <row r="13" spans="2:12" ht="39" customHeight="1" x14ac:dyDescent="0.25">
      <c r="B13" s="4">
        <v>1.6</v>
      </c>
      <c r="C13" s="5" t="s">
        <v>17</v>
      </c>
      <c r="D13" s="5" t="s">
        <v>22</v>
      </c>
      <c r="E13" s="12">
        <f>850*1.7514</f>
        <v>1488.69</v>
      </c>
      <c r="F13" s="5" t="s">
        <v>12</v>
      </c>
      <c r="G13" s="5" t="s">
        <v>26</v>
      </c>
      <c r="H13" s="6"/>
      <c r="I13" s="26"/>
    </row>
    <row r="14" spans="2:12" ht="42" customHeight="1" x14ac:dyDescent="0.25">
      <c r="B14" s="27">
        <v>1.7</v>
      </c>
      <c r="C14" s="28" t="s">
        <v>18</v>
      </c>
      <c r="D14" s="28" t="s">
        <v>23</v>
      </c>
      <c r="E14" s="29">
        <f>9630*1.7514+2124</f>
        <v>18989.982</v>
      </c>
      <c r="F14" s="28" t="s">
        <v>11</v>
      </c>
      <c r="G14" s="28" t="s">
        <v>26</v>
      </c>
      <c r="H14" s="30"/>
    </row>
    <row r="15" spans="2:12" ht="34.5" customHeight="1" x14ac:dyDescent="0.25">
      <c r="B15" s="35" t="s">
        <v>30</v>
      </c>
      <c r="C15" s="36"/>
      <c r="D15" s="36"/>
      <c r="E15" s="17">
        <f>SUM(E16:E17)</f>
        <v>3945</v>
      </c>
      <c r="F15" s="18"/>
      <c r="G15" s="18"/>
      <c r="H15" s="19"/>
    </row>
    <row r="16" spans="2:12" ht="39" customHeight="1" x14ac:dyDescent="0.25">
      <c r="B16" s="10">
        <v>2.1</v>
      </c>
      <c r="C16" s="5" t="s">
        <v>13</v>
      </c>
      <c r="D16" s="5" t="s">
        <v>14</v>
      </c>
      <c r="E16" s="11">
        <v>420</v>
      </c>
      <c r="F16" s="5" t="s">
        <v>11</v>
      </c>
      <c r="G16" s="5" t="s">
        <v>26</v>
      </c>
      <c r="H16" s="9"/>
    </row>
    <row r="17" spans="2:8" ht="35.25" customHeight="1" x14ac:dyDescent="0.25">
      <c r="B17" s="10">
        <v>2.2000000000000002</v>
      </c>
      <c r="C17" s="8">
        <v>18400000</v>
      </c>
      <c r="D17" s="5" t="s">
        <v>28</v>
      </c>
      <c r="E17" s="11">
        <f>2100+1425</f>
        <v>3525</v>
      </c>
      <c r="F17" s="5" t="s">
        <v>12</v>
      </c>
      <c r="G17" s="5" t="s">
        <v>26</v>
      </c>
      <c r="H17" s="8"/>
    </row>
    <row r="18" spans="2:8" x14ac:dyDescent="0.25">
      <c r="H18" s="7"/>
    </row>
    <row r="19" spans="2:8" x14ac:dyDescent="0.25">
      <c r="D19" s="14"/>
      <c r="H19" s="7"/>
    </row>
    <row r="20" spans="2:8" x14ac:dyDescent="0.25">
      <c r="H20" s="7"/>
    </row>
    <row r="21" spans="2:8" x14ac:dyDescent="0.25">
      <c r="H21" s="7"/>
    </row>
    <row r="22" spans="2:8" x14ac:dyDescent="0.25">
      <c r="H22" s="7"/>
    </row>
    <row r="23" spans="2:8" x14ac:dyDescent="0.25">
      <c r="H23" s="7"/>
    </row>
    <row r="24" spans="2:8" x14ac:dyDescent="0.25">
      <c r="H24" s="7"/>
    </row>
  </sheetData>
  <autoFilter ref="B6:L17"/>
  <mergeCells count="8">
    <mergeCell ref="B7:D7"/>
    <mergeCell ref="B15:D15"/>
    <mergeCell ref="B1:H1"/>
    <mergeCell ref="B2:E2"/>
    <mergeCell ref="F2:H2"/>
    <mergeCell ref="B3:E3"/>
    <mergeCell ref="F3:H3"/>
    <mergeCell ref="B4:F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24.04.2014</vt:lpstr>
      <vt:lpstr>25.04.2014</vt:lpstr>
      <vt:lpstr>08.12.2014...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Natia Glonti</cp:lastModifiedBy>
  <dcterms:created xsi:type="dcterms:W3CDTF">2013-11-15T13:47:03Z</dcterms:created>
  <dcterms:modified xsi:type="dcterms:W3CDTF">2014-12-09T06:43:14Z</dcterms:modified>
</cp:coreProperties>
</file>