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.bagashvili\Desktop\DeskTop\პროაქტიული ანგ. 2015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Sheet1!$A$8:$M$151</definedName>
    <definedName name="_xlnm.Print_Area" localSheetId="0">Sheet1!$A$1:$M$151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2" i="1" l="1"/>
  <c r="K85" i="1"/>
  <c r="K101" i="1"/>
  <c r="K118" i="1"/>
  <c r="K123" i="1"/>
  <c r="K107" i="1"/>
  <c r="K126" i="1"/>
  <c r="K132" i="1"/>
  <c r="K133" i="1"/>
  <c r="K134" i="1"/>
  <c r="K65" i="1"/>
  <c r="K67" i="1"/>
  <c r="K70" i="1"/>
  <c r="K72" i="1"/>
  <c r="K59" i="1"/>
  <c r="K62" i="1"/>
  <c r="K47" i="1"/>
  <c r="K30" i="1"/>
  <c r="L106" i="1"/>
  <c r="L101" i="1"/>
  <c r="L98" i="1"/>
  <c r="L89" i="1"/>
  <c r="L88" i="1"/>
  <c r="L86" i="1"/>
  <c r="L85" i="1"/>
  <c r="L82" i="1"/>
  <c r="L80" i="1"/>
  <c r="L75" i="1"/>
  <c r="L74" i="1"/>
  <c r="L73" i="1"/>
  <c r="L72" i="1"/>
  <c r="L47" i="1"/>
  <c r="L39" i="1"/>
  <c r="L38" i="1"/>
  <c r="L37" i="1"/>
  <c r="L29" i="1"/>
  <c r="L27" i="1"/>
  <c r="L26" i="1"/>
  <c r="L70" i="1"/>
  <c r="L43" i="1"/>
  <c r="L42" i="1"/>
  <c r="L41" i="1"/>
  <c r="L36" i="1"/>
  <c r="L28" i="1"/>
  <c r="L25" i="1"/>
  <c r="L24" i="1"/>
  <c r="L23" i="1"/>
  <c r="L22" i="1"/>
  <c r="L21" i="1"/>
  <c r="L20" i="1"/>
  <c r="L107" i="1"/>
  <c r="L15" i="1"/>
  <c r="L30" i="1"/>
  <c r="L31" i="1"/>
  <c r="L32" i="1"/>
  <c r="L35" i="1"/>
  <c r="L48" i="1"/>
  <c r="L52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9" i="1"/>
  <c r="L71" i="1"/>
  <c r="L77" i="1"/>
  <c r="L78" i="1"/>
  <c r="L79" i="1"/>
  <c r="L81" i="1"/>
  <c r="L83" i="1"/>
  <c r="L94" i="1"/>
  <c r="L99" i="1"/>
  <c r="L102" i="1"/>
  <c r="L103" i="1"/>
  <c r="L108" i="1"/>
  <c r="L109" i="1"/>
  <c r="L110" i="1"/>
  <c r="L111" i="1"/>
  <c r="L112" i="1"/>
  <c r="L114" i="1"/>
  <c r="L115" i="1"/>
  <c r="L116" i="1"/>
  <c r="L117" i="1"/>
  <c r="L119" i="1"/>
  <c r="L128" i="1"/>
  <c r="L131" i="1"/>
  <c r="L138" i="1"/>
  <c r="L145" i="1"/>
  <c r="L148" i="1"/>
</calcChain>
</file>

<file path=xl/sharedStrings.xml><?xml version="1.0" encoding="utf-8"?>
<sst xmlns="http://schemas.openxmlformats.org/spreadsheetml/2006/main" count="1178" uniqueCount="509">
  <si>
    <t xml:space="preserve">დაფინანსების წყარო </t>
  </si>
  <si>
    <t>პროექტი
(გრანტოს ნომერი)</t>
  </si>
  <si>
    <t>დანაყოფის
cpv კოდი</t>
  </si>
  <si>
    <t>შესყიდვის ობიექტი</t>
  </si>
  <si>
    <t>შესყიდვის საშუალება</t>
  </si>
  <si>
    <t>შესყიდვის SPA&amp;CMR ნომერი</t>
  </si>
  <si>
    <t>ხელშეკრულების 
ნომერი</t>
  </si>
  <si>
    <t>მიმწოდებელი</t>
  </si>
  <si>
    <t>ს/კ</t>
  </si>
  <si>
    <t>ხელშეკრულების მოქმედების ვადა</t>
  </si>
  <si>
    <t>სახელშეკრულებო ღირებულება</t>
  </si>
  <si>
    <t>გადარიცხული თანხები</t>
  </si>
  <si>
    <t>შენიშვნა</t>
  </si>
  <si>
    <t>გრანტი</t>
  </si>
  <si>
    <t>GEO-T-NCDC</t>
  </si>
  <si>
    <t>ელექტრონული ტენდერი</t>
  </si>
  <si>
    <t>სს „ტუბერკულოზისა და ფილტვის დაავადებათა ეროვნული ცენტრი“</t>
  </si>
  <si>
    <t>GEO-H-NCDC</t>
  </si>
  <si>
    <t>სს „ინფექციური პათოლოგიის, შიდსის და კლინიკური იმუნოლოგიის ს/პ ცენტრი“</t>
  </si>
  <si>
    <t>ა(ა)იპ "საინფორმაციო სამედიცინო-ფსიქოლოგიური ცენტრი "თანადგომა”</t>
  </si>
  <si>
    <t>ა(ა)იპ “შიდსით დაავადებულთა დახმარების ფონდი”</t>
  </si>
  <si>
    <t>ა(ა)იპ “ზიანის შემცირების საქართველოს ქსელი”</t>
  </si>
  <si>
    <t>გამარტივებული ელექტრონული ტენდერი</t>
  </si>
  <si>
    <t>გამარტივებული შესყიდვა</t>
  </si>
  <si>
    <t>შპს სერვ.ჯი</t>
  </si>
  <si>
    <t>GEO-T-H-NCDC</t>
  </si>
  <si>
    <t>კონსოლიდირებული ტენდერი</t>
  </si>
  <si>
    <t>შპს რომპეტროლ საქართველო</t>
  </si>
  <si>
    <t>გადაზიდვის მომსახურება</t>
  </si>
  <si>
    <t>სათარჯიმნო და სანოტარო მომსახურება</t>
  </si>
  <si>
    <t>საფოსტო/საკურიერო მომსახურება</t>
  </si>
  <si>
    <t>შპს სკს</t>
  </si>
  <si>
    <t>მობილური ოპერატორის მომსახურება</t>
  </si>
  <si>
    <t>შპს მაგთიკომი</t>
  </si>
  <si>
    <t>მიმდინარე ხელშეკრულება</t>
  </si>
  <si>
    <t>ავტომობილების რეცხვის მომსახურება</t>
  </si>
  <si>
    <t>სასმელი წყალი</t>
  </si>
  <si>
    <t>შპს "ბორჯომი ვოთერსი"</t>
  </si>
  <si>
    <t>საცხებ-სპოხი მასალა</t>
  </si>
  <si>
    <t>შპს "კორამედი"</t>
  </si>
  <si>
    <t>შპს "ჰუმან დიაგონსოტიკ ჯორგია"</t>
  </si>
  <si>
    <t>შპს "მირკო"</t>
  </si>
  <si>
    <t>ტუბერკულოზის ყველა ფორმის, მათ შორის რეზისტენტული ტუბერკულოზის ხარისხიან დიაგნოსტიკასა და მკურნალობაზე უნივერსალური ხელმისაწვდომობის უზრუნველყოფა</t>
  </si>
  <si>
    <t>აივ ინფექცია/შიდსის პრევეცნიის მიზნით ლგბტ თემის მობილიზება.</t>
  </si>
  <si>
    <t>საპროექტო მომსახურება</t>
  </si>
  <si>
    <t>GF-T/SET/S-348</t>
  </si>
  <si>
    <t>შპს "კამარა"</t>
  </si>
  <si>
    <t>რესურსების მართვის ელექტრონული (ERP) სისტემის დანერგვის მომსახურება</t>
  </si>
  <si>
    <t>GF-T/SET/S-361</t>
  </si>
  <si>
    <t>შპს "იუ ჯი თი ინთელიჯენთ სოფთვეა სოლუშენს"</t>
  </si>
  <si>
    <t>ტესტსისტემები Chlamidya DFA</t>
  </si>
  <si>
    <t>შპს "ბიო-მედი"</t>
  </si>
  <si>
    <t>0243260342</t>
  </si>
  <si>
    <t>Cepheid HBDC SAS</t>
  </si>
  <si>
    <t>შპს ვისოლ ავტო ექსპრესი</t>
  </si>
  <si>
    <t>სახ. ბიუჯეტი</t>
  </si>
  <si>
    <t>St. Bujet</t>
  </si>
  <si>
    <t>საწვავი - ბენზინი პრემუიმი RON95</t>
  </si>
  <si>
    <t>საწვავი - ევროდიზელი</t>
  </si>
  <si>
    <t>შპს "პსპ ფარმა"</t>
  </si>
  <si>
    <t>შპს "ჯი-თი მოტორს"</t>
  </si>
  <si>
    <t>მედიკამენტები II რიგი</t>
  </si>
  <si>
    <t>IDA Foundation</t>
  </si>
  <si>
    <t>აივ ინფექცია/შიდსის პრევენციული სერვისების ელექტრონული სისტემის შექმნის მომსახურების შესყიდვა.</t>
  </si>
  <si>
    <t>23.06.2017 - 31.01.2019</t>
  </si>
  <si>
    <t>GF-H/SET/S-459</t>
  </si>
  <si>
    <t>შპს "3 ლაინი"</t>
  </si>
  <si>
    <t>სს "სადაზღვევო კომპანია ალფა"</t>
  </si>
  <si>
    <t>შპს "ლატეკი"</t>
  </si>
  <si>
    <t>11.07.2017 - 01.06.2020</t>
  </si>
  <si>
    <t>GF-T/SET/S-462</t>
  </si>
  <si>
    <t>შპს "ტოპ გრუპი"</t>
  </si>
  <si>
    <t>GF-H/ET/S-476</t>
  </si>
  <si>
    <t>GF-T/ET/S-486</t>
  </si>
  <si>
    <t>შპს " საოჯახო მედიცინის ეროვნული სასწავლო ცენტრი"</t>
  </si>
  <si>
    <t xml:space="preserve">მობილური აპლიკაციის შექმნა/დანერგვა </t>
  </si>
  <si>
    <t>ავტომობილის ტექ. მომსახურევა</t>
  </si>
  <si>
    <t>ტუბერკულოზის, აივ/ინფექცია შიდსის, C ჰეპატიტის სკრინინგის ინტეგრირება პირველად ჯანდაცვაში და პარტნიორობის განვითარება დაავადებათა ადრეული გამოვლენისთვის სამეგრელო- ზემო სვანეთის რეგიონში.</t>
  </si>
  <si>
    <t>09100000</t>
  </si>
  <si>
    <t>აივ ინფექცია/შიდსით დაავადებულთა მკურნალობა და მოვლა</t>
  </si>
  <si>
    <t>აივ პრევენციული ღონისძიებების გაძლიერება მაღალი რისკის ქცევის მქონე ჯგუფებში - კომერციული სექს-მუშაკი ქალები, მამაკაცები, რომელთაც სექსი აქვთ მამაკაცებთან და პატიმრები</t>
  </si>
  <si>
    <t>აივ/შიდსით დაავადებულთა ფსიქო-სოციალური დახმარება</t>
  </si>
  <si>
    <t>ნარკოტიკების ინექციური გზით მომხმარებლებისთვის აივ პრევენციული სერვისების მიწოდება</t>
  </si>
  <si>
    <t>ააიპ "თანასწორობის მოძრაობა"</t>
  </si>
  <si>
    <t>მედიკამენტები I რიგი</t>
  </si>
  <si>
    <t>06.09.2017 - 30.11.2018</t>
  </si>
  <si>
    <t>GF-T/SSP/S-503</t>
  </si>
  <si>
    <t>შპს "კარგო ლოჯისთიქს გრუფ ჯორჯია"</t>
  </si>
  <si>
    <t>13.11.2017 - 31.12.2018</t>
  </si>
  <si>
    <t>PQ 1187</t>
  </si>
  <si>
    <t>PFSCM</t>
  </si>
  <si>
    <t>026009593</t>
  </si>
  <si>
    <t>მედიკამენტები I და II რიგი</t>
  </si>
  <si>
    <t>GOV-H/SSP/G-514</t>
  </si>
  <si>
    <t>19 GeneXpert-ს აპარატის 3 წლიანი საგარანტიო მომსახურება</t>
  </si>
  <si>
    <t>11.12.2017 - 31.12.2020</t>
  </si>
  <si>
    <t>GF-T/SSP/S-516</t>
  </si>
  <si>
    <t>20.12.2017 - 31.01.2019</t>
  </si>
  <si>
    <t>GF-T-H/SET/S-522</t>
  </si>
  <si>
    <t>27,12,2017 - 31,01,2019</t>
  </si>
  <si>
    <t>GF-T-H/SSP/S-524</t>
  </si>
  <si>
    <t>GF-T-H/SSP/S-525</t>
  </si>
  <si>
    <t>GF-T-H/SSP/G-526</t>
  </si>
  <si>
    <t>29.12.2017 - 31.03.2019</t>
  </si>
  <si>
    <t>Geo-T-NCDC/SR-1.4</t>
  </si>
  <si>
    <t>29.12.2017 - 31.08.2019</t>
  </si>
  <si>
    <t>GEO-H-NCDC/SR-1.6</t>
  </si>
  <si>
    <t>GEO-H-NCDC/SR-3.6</t>
  </si>
  <si>
    <t>GEO-H-NCDC/SR-5.6</t>
  </si>
  <si>
    <t>GEO-H-NCDC/SR-6.6</t>
  </si>
  <si>
    <t>GEO-H-NCDC/SR-9.4</t>
  </si>
  <si>
    <t>28.12.2017 - 31.01.2019</t>
  </si>
  <si>
    <t>GF-T-H/CON/G-527</t>
  </si>
  <si>
    <t>GF-T-H/CON/G-528</t>
  </si>
  <si>
    <t>ინტერნეტ მომსახურება დომეინის მომსახურება</t>
  </si>
  <si>
    <t>სადაზღვევო მომს. AUTO</t>
  </si>
  <si>
    <r>
      <rPr>
        <b/>
        <sz val="6"/>
        <color theme="1"/>
        <rFont val="Calibri"/>
        <family val="1"/>
        <charset val="204"/>
        <scheme val="minor"/>
      </rPr>
      <t>PrEP</t>
    </r>
    <r>
      <rPr>
        <sz val="6"/>
        <color theme="1"/>
        <rFont val="Calibri"/>
        <family val="2"/>
        <scheme val="minor"/>
      </rPr>
      <t xml:space="preserve"> - პრეექსპოზიციური პროფილაქტიკა მამაკაცებიში რომლებსაც სქესობრივი კავშირი აქვთ მამაკაცებთან</t>
    </r>
  </si>
  <si>
    <t>შპს „ბიდიო“</t>
  </si>
  <si>
    <t>08.02.2018 - 31.01.2019</t>
  </si>
  <si>
    <t>GF-T-H/SSP/G-530</t>
  </si>
  <si>
    <t>შპს თბილისის ბიზნეს სახლი</t>
  </si>
  <si>
    <t>GF-T-H/SSP/S-531</t>
  </si>
  <si>
    <t>შპს ალმანიკო</t>
  </si>
  <si>
    <t>აუდიტორული მომსახურება</t>
  </si>
  <si>
    <t>16.02.2018 - 31.12.2020</t>
  </si>
  <si>
    <t>GF-T-H/ET/S-532</t>
  </si>
  <si>
    <t>02.03.2018 - 02.03.2019</t>
  </si>
  <si>
    <t>GF-T-H/CON/S-533</t>
  </si>
  <si>
    <t>13.03.2018 - 31.01.2019</t>
  </si>
  <si>
    <t>GF-H/ET/G-535</t>
  </si>
  <si>
    <t>მედიკამენტები STI</t>
  </si>
  <si>
    <t>22.03.2018 - 31.01.2019</t>
  </si>
  <si>
    <t>GF-H/ET/G-540</t>
  </si>
  <si>
    <t>განცხადების გამოქვეყნების ხარჯი</t>
  </si>
  <si>
    <t>GF-T/SSP/S-541</t>
  </si>
  <si>
    <t>Jobs.ge</t>
  </si>
  <si>
    <t>29.03.2018 - 31.01.2019</t>
  </si>
  <si>
    <t>GF-T-H/SSP/G-542</t>
  </si>
  <si>
    <t>ავტო-ტექ. მომსახურება (საბურავების შეცვლა)</t>
  </si>
  <si>
    <t>GF-H/SSP/G-543</t>
  </si>
  <si>
    <t>ტესტები Chlamydia IgG &amp; IgM</t>
  </si>
  <si>
    <t>30.03.2018 - 31.01.2019</t>
  </si>
  <si>
    <t>GF-H/ET/G-545</t>
  </si>
  <si>
    <t>ააიპ "ჯანმრთელობის კვლევის კავშირი"</t>
  </si>
  <si>
    <t>შპს "ერმედ ჯორჯია"</t>
  </si>
  <si>
    <t>შპს "პი.ემ.ჯი"</t>
  </si>
  <si>
    <t>GF-T-H/ET/S-547</t>
  </si>
  <si>
    <t>შპს "გლობალტესტი"</t>
  </si>
  <si>
    <t>GF-T/SSP/G-548</t>
  </si>
  <si>
    <t>შპს "ჯეოორთო"</t>
  </si>
  <si>
    <t>შპს "ბიოლენდი"</t>
  </si>
  <si>
    <t>GF-T/SSP/G-555</t>
  </si>
  <si>
    <t>შპს "ფრესკო შოპინგ ცენტრი"</t>
  </si>
  <si>
    <t>GF-H/ET/S-558</t>
  </si>
  <si>
    <t>ა(ა)იპ „საერთაშორისო ფონდი კურაციო”</t>
  </si>
  <si>
    <t>შპს "ალფალაბი"</t>
  </si>
  <si>
    <t>GF-T/ET/S-563</t>
  </si>
  <si>
    <t>ააიპ "ბიოეთიკური კვლევის და კულტურის ცენტრი"</t>
  </si>
  <si>
    <t>GF-T/ET/S-566</t>
  </si>
  <si>
    <t>ააიპ "საქართველოს ფთიზიატრთა და პულმონოლოგთა ასოციაცია"</t>
  </si>
  <si>
    <t>GF-T/ET/CW-567</t>
  </si>
  <si>
    <t>შპს "ზ.თ."</t>
  </si>
  <si>
    <t>შპს "უნიმედი"</t>
  </si>
  <si>
    <t>PQ 3126</t>
  </si>
  <si>
    <t>GF-T-/ET/S-571</t>
  </si>
  <si>
    <t>GF-H/ET/G-572</t>
  </si>
  <si>
    <t>GF-H/ET/G-573</t>
  </si>
  <si>
    <t>შპს "პრიმამედი"</t>
  </si>
  <si>
    <t>GF-T-/ET/S-574</t>
  </si>
  <si>
    <t>GF-T/ET/G-575</t>
  </si>
  <si>
    <t>GF-H/ET/G-577</t>
  </si>
  <si>
    <t>GF-H/ET/G-578</t>
  </si>
  <si>
    <t>GF-H/ET/G-579</t>
  </si>
  <si>
    <t>GF-T/ET/S-580</t>
  </si>
  <si>
    <t>GF-T/ET/S-582</t>
  </si>
  <si>
    <t>GF-T-H/ET/S-587</t>
  </si>
  <si>
    <t>შპს „თბილისის სატრანსპორტო კომპანია“</t>
  </si>
  <si>
    <t>GF-H/ET/G-588</t>
  </si>
  <si>
    <t>GF-T-H/ET/G-589</t>
  </si>
  <si>
    <t>GF-T/SSP/S-590</t>
  </si>
  <si>
    <t>შპს  „მედალფა“</t>
  </si>
  <si>
    <t>შესყიდული მედიკამენტების ხარისხის კონტროლი</t>
  </si>
  <si>
    <t>12.04.2018 - 31.01.2019</t>
  </si>
  <si>
    <t>GeneXpert - Cartridges</t>
  </si>
  <si>
    <t>16.04.2018 - 01.02.2019</t>
  </si>
  <si>
    <t>სადეზინფექციო საშ.</t>
  </si>
  <si>
    <t>29.05.2018 - 31.01.2019</t>
  </si>
  <si>
    <t>სხვადასხვა საკვები პროდუქტები</t>
  </si>
  <si>
    <t>აივ ინფექციის მაღალი რისკის შემცველ სამიზნე ჯგუფში - MSM სარისკო ქცევაზე ზედამხედველობის და აივ ინფექციის გავრცელების ტენდენციის შესწავლის მიზნით ბიომარკერული/ქცევაზე ზედამხედველობის კვლევა</t>
  </si>
  <si>
    <t>30.05.2018 - 30.03.2019</t>
  </si>
  <si>
    <t>ტუბერკულოზის შესახებ ინფორმაციის მიწოდება და საგანმანათლებლო კამპანიის წარმოება</t>
  </si>
  <si>
    <t>06.06.2018 - 30.11.2019</t>
  </si>
  <si>
    <t>საზ. ჯანდაცვის პერსონალის მზადება ტუბერკულოზის შემთხვევის ინტენსიური მართვის სისტემის დანერგვის ხელშეწყობისთვის აჭარის რეგიონში</t>
  </si>
  <si>
    <t>25.06.2018 - 31.01.2019</t>
  </si>
  <si>
    <t>DOT ამბულატორიის მონტაჟი</t>
  </si>
  <si>
    <t xml:space="preserve">შპრიცები 1mg. (Insulin) </t>
  </si>
  <si>
    <t>ჰიგიენური საშუალებები - Condoms</t>
  </si>
  <si>
    <t>05.07.2018 - 30.09.2019</t>
  </si>
  <si>
    <t>პირველადი ჯანდაცვის პერსონალის მზადება ტუბერკულოზის, აივ/ინფექცია შიდსის, C ჰეპატიტის ინტეგრირებული სკრინინგის პირველად ჯანდაცვაში დანერგვის ხელშეწყობისთვის აჭარის რეგიონში</t>
  </si>
  <si>
    <t>06.07.2018 - 30.11.2019</t>
  </si>
  <si>
    <t>„ინტრავენური პეპელა“ 25G &amp; 27 G</t>
  </si>
  <si>
    <t>11.07.2018 - 31.12.2018</t>
  </si>
  <si>
    <t>რნმ/დნმ-ის საექსტრაქციო ნაკრები EASY MAG</t>
  </si>
  <si>
    <t>13.07.2018 - 01.05.2019</t>
  </si>
  <si>
    <t>საინფორმაციო/საგანმანათლებლო კამპანიის ჩასატარებლად მომსახურებ</t>
  </si>
  <si>
    <t>13.07.2018 - 02.12.2019</t>
  </si>
  <si>
    <t>16.07.2018 - 31.01.2019</t>
  </si>
  <si>
    <t>ვირუსული_დატვირთვის_ტესტი Cobas Taqman</t>
  </si>
  <si>
    <t>03.08.2018 - 31.01.2019</t>
  </si>
  <si>
    <t>პიპეტები / ბუნიკები (შიდსის ცენტრ. &amp; თანადგომა)</t>
  </si>
  <si>
    <t>07.08.2018 - 31.12.2018</t>
  </si>
  <si>
    <t>ტესტ სისტემა_აივ რეზისტენტობის ტესტები ABI 3500 ViroSeq</t>
  </si>
  <si>
    <t>16.08.2018 - 31.01.2019</t>
  </si>
  <si>
    <t>ტუბერკულოზის დროული გამოვლენა და მართვა ზოგად საექიმო პრაქტიკაში მომსახურებ</t>
  </si>
  <si>
    <t>17.08.2018 - 31.12.2019</t>
  </si>
  <si>
    <t>ცოდნის, დამოკიდებულებისა და პრაქტიკის (KAP) კვლევის ჩატარების მომსახურებ</t>
  </si>
  <si>
    <t>24.08.2018 - 31.12.2019</t>
  </si>
  <si>
    <t>პარკირების უფლება</t>
  </si>
  <si>
    <t>სამედიცინო ავეჯი</t>
  </si>
  <si>
    <t>25.09.2018 - 30.11.2018</t>
  </si>
  <si>
    <t>27.09.2018 - 31.01.2019</t>
  </si>
  <si>
    <t>პირველად ჯანდაცვასთან ტუბერკულოზის მართვის ინტეგრირებული მოდელი შედეგზე დაფუძნებული დაფინანსების სქემით მომსახურება</t>
  </si>
  <si>
    <t>28.09.2018 - 31.01.2019</t>
  </si>
  <si>
    <t>შესრულებული</t>
  </si>
  <si>
    <t>შიდსის დასიაგნოსტიკო HIV 12 სწარფი მარტივი ტესტები</t>
  </si>
  <si>
    <t>ერთჯერადი არასტერილური ხელთათმანი</t>
  </si>
  <si>
    <t>19.10.2018 - 31.01.2019</t>
  </si>
  <si>
    <t>GF-T-H/ET/G-591</t>
  </si>
  <si>
    <t>24.10.2018 - 31.12.2019</t>
  </si>
  <si>
    <t>GF-T/SSP/S-592</t>
  </si>
  <si>
    <r>
      <t>GEO-</t>
    </r>
    <r>
      <rPr>
        <sz val="8"/>
        <color rgb="FFFF0000"/>
        <rFont val="Calibri"/>
        <family val="2"/>
        <scheme val="minor"/>
      </rPr>
      <t>T</t>
    </r>
    <r>
      <rPr>
        <sz val="8"/>
        <color theme="1"/>
        <rFont val="Calibri"/>
        <family val="2"/>
        <scheme val="minor"/>
      </rPr>
      <t>-NCDC</t>
    </r>
  </si>
  <si>
    <t>ავტომობილების სათადარიგო ნაწილები</t>
  </si>
  <si>
    <t>26.10.2018 - 20.12.2018</t>
  </si>
  <si>
    <t>GF-T/SSP/S-593</t>
  </si>
  <si>
    <t>ი.მ. ბადრი შარაშიძე</t>
  </si>
  <si>
    <t>სინჯარები (შიდსის ცენტრ. &amp; თანადგომა &amp; Ncdc)</t>
  </si>
  <si>
    <t>26.10.2018 - 31.01.2019</t>
  </si>
  <si>
    <t>GF-H/ET/G-594</t>
  </si>
  <si>
    <t>01.11.2018 - 31.12.2019</t>
  </si>
  <si>
    <t>GF-H/ET/G-595</t>
  </si>
  <si>
    <t>მაღალი გამავლობის მსუბუქი ავტომობილების შესყიდვა</t>
  </si>
  <si>
    <t>09.11.2018 - 31.01.2019</t>
  </si>
  <si>
    <t>GF-T/ET/G-596</t>
  </si>
  <si>
    <t>სს "ფრანს აუტო"</t>
  </si>
  <si>
    <t>„აჭარის რეგიონის აივ-ინფექცია/შიდსის სტრატეგიის შემუშავება, ადვოკატირება და კოორდინაცია“ პროექტის ფარგლებში მომსახურების შესყიდვა</t>
  </si>
  <si>
    <t>09.11.2018 - 01.06.2019</t>
  </si>
  <si>
    <t>GF-H/ET/S-597</t>
  </si>
  <si>
    <t>14.11.2018 - 31.01.2019</t>
  </si>
  <si>
    <t>GF-H/ET/G-598</t>
  </si>
  <si>
    <t>ნარჩენების კონტეინერი &amp; ბიოუსაფრთხოების/ავტოკლავის პარკები</t>
  </si>
  <si>
    <t>22.11.2018 - 31.01.2019</t>
  </si>
  <si>
    <t>GF-T-H/ET/G-599</t>
  </si>
  <si>
    <t>შპს "გოლდმედი"</t>
  </si>
  <si>
    <t>კვანტიფერონი / Quantiferon</t>
  </si>
  <si>
    <t>26.11.2018 - 01.06.2019</t>
  </si>
  <si>
    <t>GF-T/ET/G-600</t>
  </si>
  <si>
    <t>სკარიფიკატორი &amp; ლახტი</t>
  </si>
  <si>
    <t>29.11.2018 - 28.02.2019</t>
  </si>
  <si>
    <t>GF-H/ET/G-601</t>
  </si>
  <si>
    <t>შპს "მედინიუსი"</t>
  </si>
  <si>
    <t>აივ/შიდსის შემთხვევების გამოვლენის გაუმჯობესება არაჰოსპიტალურ სექტორის სამედიცინო მომსახურებებში აივ-ზე ტესტირების ინტეგრირების გზით</t>
  </si>
  <si>
    <t>03.11.2018 - 30.07.2019</t>
  </si>
  <si>
    <t>GF-H/ET/S-602</t>
  </si>
  <si>
    <t>1 დეკამბერი - შიდსთან ბრძოლის საერთასოისო დღეისადმი მიძღვნილ ღონისძიებაზე დამსწრეთან დვება</t>
  </si>
  <si>
    <t>29.11.2018 - 10.01.2019</t>
  </si>
  <si>
    <t>GF-H/SSP/S-603</t>
  </si>
  <si>
    <t>შპს "ივენთ ლაინი"</t>
  </si>
  <si>
    <t>405197497</t>
  </si>
  <si>
    <t>პრეექსპოზიციური პროფილაქტიკის (პრეპ Prep) მომსახურება მამაკაცებში, რომლებსაც სქესობრივი კავშირი აქვთ მამაკაცებთან და ტრანსგენდერ ქალებში</t>
  </si>
  <si>
    <t>10.12.2018 - 30.07.2019</t>
  </si>
  <si>
    <t>GF-H/ET/S-604</t>
  </si>
  <si>
    <t>სპირტიანი ტამპონები</t>
  </si>
  <si>
    <t>GF-H/ET/G-605</t>
  </si>
  <si>
    <t>თამბაქოს მოხმარების შეწყვეტის ხელშეწყობა ტუბერკულოზით დაავადებულ პაციენტებში მომსახურების შესყიდვა</t>
  </si>
  <si>
    <t>GF-T/ET/S-606</t>
  </si>
  <si>
    <t>ააიპ თამბაქოს კონტროლის ჩარჩო კონვენციის იმპლემენტაციისა და მონიტორინგის ცენტრი საქართველოში</t>
  </si>
  <si>
    <t>საბეჭდი ქაღალდი</t>
  </si>
  <si>
    <t>Consolidated Tender</t>
  </si>
  <si>
    <t>18.12.2018 - 31.01.2019</t>
  </si>
  <si>
    <t>GF-H/CON/G-607</t>
  </si>
  <si>
    <t>შპს პენსან ჯორჯია</t>
  </si>
  <si>
    <t>404870760</t>
  </si>
  <si>
    <t>18.12.2018 - 31.03.2020</t>
  </si>
  <si>
    <t>GEO-H/SSP/G-608</t>
  </si>
  <si>
    <t>GF-T/SSP/G-608/1</t>
  </si>
  <si>
    <t>მცენარეების შესყიდვა</t>
  </si>
  <si>
    <t>19.12.2018 - 31.01.2019</t>
  </si>
  <si>
    <t>GF-T/SSP/G-609</t>
  </si>
  <si>
    <t>შპს „ტერმინალ ვესტ თრეიდინგი“</t>
  </si>
  <si>
    <t>406119178</t>
  </si>
  <si>
    <t>19.12.2018 - 31.03.2020</t>
  </si>
  <si>
    <t>GOV-T/SSP/G-610</t>
  </si>
  <si>
    <t>21.12.2018 - 31.01.2019</t>
  </si>
  <si>
    <t>GF-T-H/SSP/G-611</t>
  </si>
  <si>
    <t>GF-T/SSP/G-612</t>
  </si>
  <si>
    <t>სს „ჰიუნდაი ავტო საქართველო“</t>
  </si>
  <si>
    <t>204478948</t>
  </si>
  <si>
    <t>ავტო-ტექ. მომსახურება</t>
  </si>
  <si>
    <t>GF-T/SSP/S-613</t>
  </si>
  <si>
    <t>20.10.2017 - 31.01.2021</t>
  </si>
  <si>
    <t>14.09.2016 - 01.03.2019</t>
  </si>
  <si>
    <t>12.07.2016 - 01.04.2019</t>
  </si>
  <si>
    <t>10.08.2017 - 31.01.2019</t>
  </si>
  <si>
    <t>13.12.2018 - 29.03.2019</t>
  </si>
  <si>
    <t>13.12.2018 - 31.12.2019</t>
  </si>
  <si>
    <t>29.05.2018 - 31.12.2018</t>
  </si>
  <si>
    <t>GOV-T/SSP/G-554</t>
  </si>
  <si>
    <t>17.11.2017 - 31.06.2019</t>
  </si>
  <si>
    <t>კულტურალური გამოკვლევა კულტურალური გამოკვლევა აუტომატიზირებული MGIT მეთოდით</t>
  </si>
  <si>
    <t>სანედიცინო მომსახურება - აივ ინფექცია/შიდსით დაავადებულთა მკურნალობა და მოვლა</t>
  </si>
  <si>
    <t>GEO-H-NCDC/SR-1.5</t>
  </si>
  <si>
    <t>31,08,2016 - 01,02,2018</t>
  </si>
  <si>
    <t>სანედიცინო მომსახურება - აივ პრევენციული ღონისძიებების გაძლიერება მაღალი რისკის ქცევის მქონე ჯგუფებში - კომერციული სექს-მუშაკი ქალები, მამაკაცები, რომელთაც სექსი აქვთ მამაკაცებთან და პატიმრები</t>
  </si>
  <si>
    <t>GEO-H-NCDC/SR-3.5</t>
  </si>
  <si>
    <t>სანედიცინო მომსახურება - აივ/შიდსით დაავადებულთა ფსიქო-სოციალური დახმარება</t>
  </si>
  <si>
    <t>GEO-H-NCDC/SR-5.5</t>
  </si>
  <si>
    <t>სანედიცინო მომსახურება - ნარკოტიკების ინექციური გზით მომხმარებლებისთვის აივ პრევენციული სერვისების მიწოდება</t>
  </si>
  <si>
    <t>GEO-H-NCDC/SR-6.5</t>
  </si>
  <si>
    <t>GEO-H-NCDC/SR-9.3</t>
  </si>
  <si>
    <t>ააიპ "ლგბტ საქართველო"</t>
  </si>
  <si>
    <t xml:space="preserve">I რიგის მედიკამენტები </t>
  </si>
  <si>
    <t>GF-T/SSP/G-387</t>
  </si>
  <si>
    <t>IDA Fundation</t>
  </si>
  <si>
    <t>29.11.2016 - 01.03.2018</t>
  </si>
  <si>
    <t>GF-T-H/CON/G-400</t>
  </si>
  <si>
    <t>22.12.2016 - 31.01.2018</t>
  </si>
  <si>
    <t>GF-T-H/CON/G-401</t>
  </si>
  <si>
    <t>Geo-T-NCDC/SR-1.3</t>
  </si>
  <si>
    <t>30,12,2016 - 31,01,2018</t>
  </si>
  <si>
    <t>GF-T-H/SSP/G-412</t>
  </si>
  <si>
    <t>23,01,2017 - 31,01,2018</t>
  </si>
  <si>
    <t>აივ რეზისტენტობის ტესტები ABI 3500 II</t>
  </si>
  <si>
    <t>GF-H/ET/G-414</t>
  </si>
  <si>
    <t xml:space="preserve"> შპს "ეი ბი ემ მედიკალ"</t>
  </si>
  <si>
    <t>25,01,2017 - 31,01,2018</t>
  </si>
  <si>
    <t>GeneXpert აპარატების ტექნიკური მომსახურება</t>
  </si>
  <si>
    <t>GF-T/SET/S-416</t>
  </si>
  <si>
    <t>შპს "კპი საქართველო"</t>
  </si>
  <si>
    <t>06.02.2017 - 31.03.2018</t>
  </si>
  <si>
    <t>PR კომპანია / TB დღის ორგანიზება</t>
  </si>
  <si>
    <t>GF-T/ET/S-420</t>
  </si>
  <si>
    <t>ააიპ "საქართველოს ჯანმრთელობის ხელშეწყობისა და განათლების ფონდი"</t>
  </si>
  <si>
    <t>28.02.2017 - 01.05.2018</t>
  </si>
  <si>
    <t>GF-T-H/CON/S-429</t>
  </si>
  <si>
    <t xml:space="preserve">31.03.2017 - 28.02.2018 </t>
  </si>
  <si>
    <t>ბიოქიმია</t>
  </si>
  <si>
    <t>GF-T/ET/G-431</t>
  </si>
  <si>
    <t>შპს "მედიქალ ბიოს ჯორჯია"</t>
  </si>
  <si>
    <t>05.04.2017 - 01.03.2018</t>
  </si>
  <si>
    <t>GF-T/SSP/S-442</t>
  </si>
  <si>
    <t>სს "სადაზღვევო კომპანიაალფა"</t>
  </si>
  <si>
    <t>24.05.2017 - 30.06.2018</t>
  </si>
  <si>
    <t>ლაბორატორიული რეაქტივები BACTEC MGIT</t>
  </si>
  <si>
    <t>GF-T/ET/G-444</t>
  </si>
  <si>
    <t>31.05.2017 - 31.12.2018</t>
  </si>
  <si>
    <t>GF-T-H/SET/S-448</t>
  </si>
  <si>
    <t>შპს "საქართველოს ფოსტა"</t>
  </si>
  <si>
    <t>13.06.2017 - 31.01.2018</t>
  </si>
  <si>
    <t>რეზისტენტული ტუბერკულოზით დაავადებული პაციენტების მხარდაჭერა მკურნალობაზე დამყოლობის გაუმჯობესების ღონისძიებების უზრუნველყოფა</t>
  </si>
  <si>
    <t>GF-T/ET/S-456</t>
  </si>
  <si>
    <t>ააიპ "ახალი ვექტორი"</t>
  </si>
  <si>
    <t>22.06.2017 - 30.08.2018</t>
  </si>
  <si>
    <t>სამედიცინო სახარჯი მასალა - მოწყობილობა სისხლის გადასასხმელად (ე.წ ,,პეპელა") G 23 &amp; ნემსის თავები  G 23</t>
  </si>
  <si>
    <t>GF-H/ET/G-482</t>
  </si>
  <si>
    <t xml:space="preserve"> შპს "პრიმაქს-ჯორჯია"</t>
  </si>
  <si>
    <t>01.09.2017 - 31.12.2017</t>
  </si>
  <si>
    <t xml:space="preserve">სადაზღვევო მომს. </t>
  </si>
  <si>
    <t>GF-T/SSP/S-484</t>
  </si>
  <si>
    <t>05.09.2017 - 31.12.2018</t>
  </si>
  <si>
    <t>სამედიცინო სახარჯი მასალა - სპირტიანი ტამპონები</t>
  </si>
  <si>
    <t>GF-H/ET/G-490</t>
  </si>
  <si>
    <t>15.09.2017 - 01.03.2018</t>
  </si>
  <si>
    <r>
      <rPr>
        <sz val="6"/>
        <color theme="1"/>
        <rFont val="AcadNusx"/>
      </rPr>
      <t xml:space="preserve">კულტურალური გამოკვლევა აუტომატიზირებული </t>
    </r>
    <r>
      <rPr>
        <sz val="6"/>
        <color theme="1"/>
        <rFont val="Arial"/>
        <family val="2"/>
      </rPr>
      <t xml:space="preserve">MGIT </t>
    </r>
    <r>
      <rPr>
        <sz val="6"/>
        <color theme="1"/>
        <rFont val="AcadNusx"/>
      </rPr>
      <t xml:space="preserve">მეთოდით </t>
    </r>
  </si>
  <si>
    <t>GF-T/ET/G-491</t>
  </si>
  <si>
    <t>25.09.2017 - 31.12.2018</t>
  </si>
  <si>
    <t>სამედიცინო აპარატურა</t>
  </si>
  <si>
    <t>GF-T/ET/G-492</t>
  </si>
  <si>
    <t xml:space="preserve"> შპს "ბიოვის"</t>
  </si>
  <si>
    <t>09.10.2017 - 30.05.2018</t>
  </si>
  <si>
    <t>GF-T/ET/G-493</t>
  </si>
  <si>
    <t>11.10.2017 - 30.05.2018</t>
  </si>
  <si>
    <t>აივ ინფექციის/შიდსის და C ჰეპატიტის მედიაკამპანიის ვიდეო რგოლების განთავსება სატელევიზიო ეთერში</t>
  </si>
  <si>
    <t>GF-H/CON/S-504</t>
  </si>
  <si>
    <t>შპს "ტელეიმედი"</t>
  </si>
  <si>
    <t>20.10.2017 - 31.01.2018</t>
  </si>
  <si>
    <t>GF-H/CON/S-505</t>
  </si>
  <si>
    <t>შპს „ჯი-დი-ეს თი-ვი“</t>
  </si>
  <si>
    <t>GF-H/CON/S-506</t>
  </si>
  <si>
    <t>შპს "სამაუწყებლო კომპანია რუსთავი 2"</t>
  </si>
  <si>
    <t>სამედიცინო აპარატურა -ვერტიკალური ნაკადის ლამინარული ბოქსი (ამწოვი კარადა)</t>
  </si>
  <si>
    <t>GF-T/ET/S-507</t>
  </si>
  <si>
    <t>შპს "Bueno"</t>
  </si>
  <si>
    <t>23.10.2017 - 01.05.2018</t>
  </si>
  <si>
    <t>სამედიცინო  აპარატურა -რენტგენი</t>
  </si>
  <si>
    <t>GF-T/ET/S-510</t>
  </si>
  <si>
    <t xml:space="preserve"> შპს ინტერმედსერვის ჯორჯია</t>
  </si>
  <si>
    <t>09.11.2017 - 02.04.2018</t>
  </si>
  <si>
    <t>ავტომობილების შესყიდვა მობილური ამბულატორია</t>
  </si>
  <si>
    <t>GF-H/ET/G-512</t>
  </si>
  <si>
    <t>შპს "სტრადა მოტორსი"</t>
  </si>
  <si>
    <t>16.11.2017 - 31.05.2018</t>
  </si>
  <si>
    <t>GF-T/SSP/G-520</t>
  </si>
  <si>
    <t>20.12.2017 - 31.12.2018</t>
  </si>
  <si>
    <t>GOV-T/SSP/G-521</t>
  </si>
  <si>
    <t>სამედიცინო აპარატურა -ავტომატური ექსტრაქციისა და რეალური დროის პოლიმერიზაციის ჯაჭვური რეაქციის სისტემის PCR შესყიდვა</t>
  </si>
  <si>
    <t>GF-H/ET/G-523</t>
  </si>
  <si>
    <t>27.12.2017 - 31.05.2018</t>
  </si>
  <si>
    <t>GF-H/CON/G-529</t>
  </si>
  <si>
    <t>შპს გიორგი კანდელაკი - ვესტა</t>
  </si>
  <si>
    <t>01009005243</t>
  </si>
  <si>
    <t>23.01.2018 - 30.04.2018</t>
  </si>
  <si>
    <t>მედიკამენტები STI - ნალოქსონი</t>
  </si>
  <si>
    <t>GF-H/ET/G-534</t>
  </si>
  <si>
    <t>შპს გეა</t>
  </si>
  <si>
    <t>12.03.2018 - 01.07.2018</t>
  </si>
  <si>
    <t>მედიკამენტები STI - საინექციო წყალი</t>
  </si>
  <si>
    <t>GF-T-H/ET/G-536</t>
  </si>
  <si>
    <t>14.03.2018 - 31.12.2018</t>
  </si>
  <si>
    <t>2019-2022 წლებისთვის საქართველოს შიდსის ეროვნული სტრატეგიის შემუშავება</t>
  </si>
  <si>
    <t>GF-H/ET/S-537</t>
  </si>
  <si>
    <t>ფ.პ. ქეთევან ჩხატარაშვილი</t>
  </si>
  <si>
    <t>15.03.2018 - 31.07.2018</t>
  </si>
  <si>
    <t>2019-2022 წლებისთვის საქართველოს ტუბერკულოზის ეროვნული სტრატეგიის შემუშავება</t>
  </si>
  <si>
    <t>GF-T/ET/S-538</t>
  </si>
  <si>
    <t>შპს University Research Co.-ს ფილიალი საქართველოში</t>
  </si>
  <si>
    <t>20.03.2018 - 31.08.2018</t>
  </si>
  <si>
    <t>სამედიცინო სახარჯი მასალა</t>
  </si>
  <si>
    <t>GF-T-H/ET/G-539</t>
  </si>
  <si>
    <t>20.03.2018 - 01.07.2018</t>
  </si>
  <si>
    <t>პოლიგრაფიული მომსახურება</t>
  </si>
  <si>
    <t>GF-H/ET/S-544</t>
  </si>
  <si>
    <t>შპს პრინტჯეო</t>
  </si>
  <si>
    <t>30.03.2018 - 20.06.2018</t>
  </si>
  <si>
    <t>საკანცელარიო საქონელი</t>
  </si>
  <si>
    <t>GF-T-H/ET/G-546</t>
  </si>
  <si>
    <t>შპს "დეკორი"</t>
  </si>
  <si>
    <t>05.04.2018 - 15.06.2018</t>
  </si>
  <si>
    <t xml:space="preserve">HBV - B  ჰეპატიტის ტესტები </t>
  </si>
  <si>
    <t>GF-H/ET/G-549</t>
  </si>
  <si>
    <t>შპს "ჰუმან დიაგონსოტიკ ჯორჯია"</t>
  </si>
  <si>
    <t>20.04.2018 - 30.07.2018</t>
  </si>
  <si>
    <t>კომპიუტერული ტომოგრაფი</t>
  </si>
  <si>
    <t>GF-T/ET/G-550</t>
  </si>
  <si>
    <t>შპს "ივერმედი"</t>
  </si>
  <si>
    <t>03.05.2018 - 04.11.2018</t>
  </si>
  <si>
    <t>სამედიცინო სახარჯი მასალა, შპრიცი 3მლ. syringes 3ml.</t>
  </si>
  <si>
    <t>GF-H/ET/G-551</t>
  </si>
  <si>
    <t>10.05.2018 - 30.08.2018</t>
  </si>
  <si>
    <t>GF-T-H/ET/G-552</t>
  </si>
  <si>
    <t>22.05.2018 - 31.07.2018</t>
  </si>
  <si>
    <t>საყოფაცხოვრებო ტექნიკა მაცივარი</t>
  </si>
  <si>
    <t>GF-H/SSP/G-553</t>
  </si>
  <si>
    <t>შპს "ტექნოჰაუს"</t>
  </si>
  <si>
    <t>23.05.2018 - 09.07.2018</t>
  </si>
  <si>
    <t>GF-T-H/SSP/G-556</t>
  </si>
  <si>
    <t>29.05.2018 - 31.08.2018</t>
  </si>
  <si>
    <t>ავეჯეულობა - საყოფაცხოვრები ინვენტარი</t>
  </si>
  <si>
    <t>GF-T/SSP/G-557</t>
  </si>
  <si>
    <t>შპს "სუპერი"</t>
  </si>
  <si>
    <t>GF-H/SSP/S-559</t>
  </si>
  <si>
    <t>30.05.2018 - 31.12.2019</t>
  </si>
  <si>
    <t>ტესტსისტემა Genotype
1) GenotypeMTBDR პლუს kit ver.2
2) GenotypeMTBDRsl kit ver.2</t>
  </si>
  <si>
    <t>GF-T/ET/G-560</t>
  </si>
  <si>
    <t>შპს "თანამედროვე ლაბორატორიული ტექნოლოგიები"</t>
  </si>
  <si>
    <t>31.05.2018 - 31.01.2019</t>
  </si>
  <si>
    <t>წარმომადგენლობითი ხარჯი</t>
  </si>
  <si>
    <t>GF-T/SSP/G-561</t>
  </si>
  <si>
    <t>შპს „კოპალა“</t>
  </si>
  <si>
    <t>31.05.2018 - 02.07.2018</t>
  </si>
  <si>
    <t>პიპეტები / ბუნიკები TB</t>
  </si>
  <si>
    <t>GF-T/ET/G-562</t>
  </si>
  <si>
    <t>06.06.2018 - 25.08.2018</t>
  </si>
  <si>
    <t>ბიოქიმია I</t>
  </si>
  <si>
    <t>GF-T-/ET/G-564</t>
  </si>
  <si>
    <t>11.06.2018 - 31.08.2018</t>
  </si>
  <si>
    <t>ფლუიდ პაკი</t>
  </si>
  <si>
    <t>GF-T/ET/G-565</t>
  </si>
  <si>
    <t>19.06.2018 - 25.08.2018</t>
  </si>
  <si>
    <t>რეაქციის როტორი</t>
  </si>
  <si>
    <t>GF-T/ET/G-568</t>
  </si>
  <si>
    <t>02.07.2018 - 10.09.2018</t>
  </si>
  <si>
    <t>GF-H/ET/G-569</t>
  </si>
  <si>
    <t>02.07.2018 - 01.10.2018</t>
  </si>
  <si>
    <t>ტრეინინგი ტუბერკულოზით დაავადებული პირების, ან ტუბერკულოზის სავარაუდო შემთხვევების აქტიური მოძიება/გამოვლენა, მათი სეპარაცია სხვა პირებისგან და მკურნალობის დროულად დაწყებაში (FAST-ის სტრატეგია) მომსახურების შესყიდვა</t>
  </si>
  <si>
    <t>GF-T-/ET/S-570</t>
  </si>
  <si>
    <t>05.07.2018 - 15.10.2018</t>
  </si>
  <si>
    <t>ტუბ. ჩხირის სადიაგნოსტიკო "კაპილია" ტესტი
TB Ag MPT64 Rapid test</t>
  </si>
  <si>
    <t>GF-T/ET/G-576</t>
  </si>
  <si>
    <t>17.07.2018 - 31.12.2018</t>
  </si>
  <si>
    <t>ქლამიდიის ექსპრეს ტესტი ნაცხში chlamydia Hexagon</t>
  </si>
  <si>
    <t>GF-H/ET/G-581</t>
  </si>
  <si>
    <t>შპს "ლაბ ექსპრესი"</t>
  </si>
  <si>
    <t>23.08.2018 - 31.12.2018</t>
  </si>
  <si>
    <t>ლაბ. სახარჯი მასალა შრატის კუვეტა/სინჯარა</t>
  </si>
  <si>
    <t>GF-T/ET/G-583</t>
  </si>
  <si>
    <t>04.09.2018 - 15.11.2018</t>
  </si>
  <si>
    <t>GF-T/ET/G-584</t>
  </si>
  <si>
    <t>12.09.2018 - 30.11.2018</t>
  </si>
  <si>
    <t>ერთი ავია ბილეთის შეძენა</t>
  </si>
  <si>
    <t>GF-T/SSP/S-585</t>
  </si>
  <si>
    <t>შპს "სითიეს"</t>
  </si>
  <si>
    <t>14.09.2018.-.31.10.2018</t>
  </si>
  <si>
    <t>პორტატული კომპიუტერი (ლეპტოპები)</t>
  </si>
  <si>
    <t>consolidated Tender</t>
  </si>
  <si>
    <t>GF-T-H/CON/G-586</t>
  </si>
  <si>
    <t>შპს "ალტა"</t>
  </si>
  <si>
    <t>14.09.2018 - 31.12.2018</t>
  </si>
  <si>
    <t>ინფორმაცია აივ ინფექციის/შიდსის, ტუბერკულოზისა და მალარიის წინააღმდეგ ბრძოლის გლობალური ფონდის (The Global Fund to Fight AIDS, Tuberculosis and Malaria) დაფინანსებით, „საქართველოში აივ/შიდსის პრევენციის, მკურნალობისა და მოვლის ღონისძიებების გაძლიერება და მდგრადობის უზრუნველყოფა“ (გრანტი №GEO-H-NCDC) და „ტუბერკულოზის ყველა ფორმის ხარისხიან დიაგნოსტიკასა და მკურნალობაზე საყოველთაო ხელმისაწვდომობის მდგრადობის უზრუნველყოფა” (გრანტი №GEO-T-NCDC) პროგრამების ფარგლებში 2018 წელის განხორციელებული შესყიდვების შესახებ</t>
  </si>
  <si>
    <t>20.09.2018 - 24.10.2019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</si>
</sst>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\ &quot;Lari&quot;;\-#,##0.00\ &quot;Lari&quot;"/>
    <numFmt numFmtId="165" formatCode="_-* #,##0.00\ _L_a_r_i_-;\-* #,##0.00\ _L_a_r_i_-;_-* &quot;-&quot;??\ _L_a_r_i_-;_-@_-"/>
    <numFmt numFmtId="166" formatCode="[$$-45C]#,##0.00"/>
  </numFmts>
  <fonts count="2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b/>
      <sz val="7"/>
      <name val="Calibri"/>
      <family val="2"/>
      <scheme val="minor"/>
    </font>
    <font>
      <b/>
      <sz val="10"/>
      <name val="Calibri"/>
      <family val="1"/>
      <charset val="204"/>
      <scheme val="minor"/>
    </font>
    <font>
      <sz val="6"/>
      <name val="Calibri"/>
      <family val="2"/>
      <scheme val="minor"/>
    </font>
    <font>
      <sz val="6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1"/>
      <charset val="204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1"/>
      <charset val="204"/>
      <scheme val="minor"/>
    </font>
    <font>
      <sz val="10"/>
      <name val="Verdana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6"/>
      <color theme="1"/>
      <name val="AcadNusx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165" fontId="1" fillId="0" borderId="0" applyFont="0" applyFill="0" applyBorder="0" applyAlignment="0" applyProtection="0"/>
    <xf numFmtId="0" fontId="18" fillId="0" borderId="0"/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/>
    <xf numFmtId="0" fontId="3" fillId="0" borderId="0" xfId="2" applyFont="1" applyFill="1"/>
    <xf numFmtId="0" fontId="4" fillId="0" borderId="0" xfId="2" applyFont="1" applyFill="1"/>
    <xf numFmtId="0" fontId="4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5" fillId="0" borderId="0" xfId="2" applyFont="1" applyFill="1"/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right" vertical="center"/>
    </xf>
    <xf numFmtId="0" fontId="13" fillId="0" borderId="1" xfId="2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righ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0" fontId="19" fillId="0" borderId="0" xfId="0" applyFont="1" applyFill="1"/>
    <xf numFmtId="2" fontId="1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 applyFill="1" applyAlignment="1">
      <alignment vertical="center" wrapText="1"/>
    </xf>
    <xf numFmtId="0" fontId="20" fillId="0" borderId="0" xfId="0" applyFont="1" applyFill="1"/>
    <xf numFmtId="2" fontId="1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22" fontId="19" fillId="0" borderId="0" xfId="0" applyNumberFormat="1" applyFont="1" applyFill="1" applyBorder="1" applyAlignment="1">
      <alignment horizontal="center" vertical="center" wrapText="1"/>
    </xf>
    <xf numFmtId="22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</cellXfs>
  <cellStyles count="8">
    <cellStyle name="Comma" xfId="1" builtinId="3"/>
    <cellStyle name="Comma 2" xfId="7"/>
    <cellStyle name="Comma 3" xfId="5"/>
    <cellStyle name="Normal" xfId="0" builtinId="0"/>
    <cellStyle name="Normal 2" xfId="3"/>
    <cellStyle name="Normal 2 2 10" xfId="4"/>
    <cellStyle name="Normal 3" xfId="2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L151"/>
  <sheetViews>
    <sheetView tabSelected="1" view="pageBreakPreview" zoomScaleNormal="100" zoomScaleSheetLayoutView="100" workbookViewId="0">
      <selection activeCell="A8" sqref="A8:XFD8"/>
    </sheetView>
  </sheetViews>
  <sheetFormatPr defaultColWidth="9" defaultRowHeight="15" x14ac:dyDescent="0.25"/>
  <cols>
    <col min="1" max="1" width="9.140625" style="15" customWidth="1"/>
    <col min="2" max="2" width="11.140625" style="15" customWidth="1"/>
    <col min="3" max="3" width="8.5703125" style="15" customWidth="1"/>
    <col min="4" max="4" width="35.28515625" style="15" customWidth="1"/>
    <col min="5" max="5" width="11.42578125" style="15" customWidth="1"/>
    <col min="6" max="6" width="8.85546875" style="15" customWidth="1"/>
    <col min="7" max="7" width="13.85546875" style="15" customWidth="1"/>
    <col min="8" max="8" width="23.85546875" style="15" customWidth="1"/>
    <col min="9" max="9" width="13.140625" style="15" bestFit="1" customWidth="1"/>
    <col min="10" max="10" width="14" style="16" customWidth="1"/>
    <col min="11" max="11" width="11.85546875" style="16" customWidth="1"/>
    <col min="12" max="12" width="12.7109375" style="16" customWidth="1"/>
    <col min="13" max="13" width="13.140625" style="15" customWidth="1"/>
    <col min="14" max="16384" width="9" style="15"/>
  </cols>
  <sheetData>
    <row r="1" spans="1:13" s="1" customFormat="1" ht="12.75" x14ac:dyDescent="0.2">
      <c r="A1" s="34" t="s">
        <v>507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1" customFormat="1" ht="12.75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" customFormat="1" ht="12.75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1" customFormat="1" ht="12.75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2.75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s="1" customFormat="1" ht="12.75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2" customFormat="1" x14ac:dyDescent="0.25">
      <c r="C7" s="3"/>
      <c r="D7" s="3"/>
      <c r="E7" s="3"/>
      <c r="F7" s="3"/>
      <c r="I7" s="3"/>
      <c r="J7" s="4"/>
      <c r="K7" s="5"/>
      <c r="L7" s="5"/>
      <c r="M7" s="6"/>
    </row>
    <row r="8" spans="1:13" s="7" customFormat="1" ht="27" x14ac:dyDescent="0.2">
      <c r="A8" s="29" t="s">
        <v>0</v>
      </c>
      <c r="B8" s="29" t="s">
        <v>1</v>
      </c>
      <c r="C8" s="29" t="s">
        <v>2</v>
      </c>
      <c r="D8" s="29" t="s">
        <v>3</v>
      </c>
      <c r="E8" s="29" t="s">
        <v>4</v>
      </c>
      <c r="F8" s="29" t="s">
        <v>5</v>
      </c>
      <c r="G8" s="29" t="s">
        <v>6</v>
      </c>
      <c r="H8" s="29" t="s">
        <v>7</v>
      </c>
      <c r="I8" s="29" t="s">
        <v>8</v>
      </c>
      <c r="J8" s="29" t="s">
        <v>9</v>
      </c>
      <c r="K8" s="29" t="s">
        <v>10</v>
      </c>
      <c r="L8" s="29" t="s">
        <v>11</v>
      </c>
      <c r="M8" s="29" t="s">
        <v>12</v>
      </c>
    </row>
    <row r="9" spans="1:13" s="10" customFormat="1" ht="24.75" x14ac:dyDescent="0.2">
      <c r="A9" s="27" t="s">
        <v>13</v>
      </c>
      <c r="B9" s="9" t="s">
        <v>14</v>
      </c>
      <c r="C9" s="8">
        <v>71300000</v>
      </c>
      <c r="D9" s="11" t="s">
        <v>44</v>
      </c>
      <c r="E9" s="9" t="s">
        <v>22</v>
      </c>
      <c r="F9" s="8">
        <v>160018122</v>
      </c>
      <c r="G9" s="9" t="s">
        <v>45</v>
      </c>
      <c r="H9" s="8" t="s">
        <v>46</v>
      </c>
      <c r="I9" s="12">
        <v>205049231</v>
      </c>
      <c r="J9" s="8" t="s">
        <v>301</v>
      </c>
      <c r="K9" s="14">
        <v>36990</v>
      </c>
      <c r="L9" s="14">
        <v>35141</v>
      </c>
      <c r="M9" s="28" t="s">
        <v>34</v>
      </c>
    </row>
    <row r="10" spans="1:13" s="10" customFormat="1" ht="27" x14ac:dyDescent="0.2">
      <c r="A10" s="27" t="s">
        <v>13</v>
      </c>
      <c r="B10" s="9" t="s">
        <v>17</v>
      </c>
      <c r="C10" s="8">
        <v>85100000</v>
      </c>
      <c r="D10" s="11" t="s">
        <v>309</v>
      </c>
      <c r="E10" s="9" t="s">
        <v>15</v>
      </c>
      <c r="F10" s="8">
        <v>160020177</v>
      </c>
      <c r="G10" s="9" t="s">
        <v>310</v>
      </c>
      <c r="H10" s="8" t="s">
        <v>18</v>
      </c>
      <c r="I10" s="12">
        <v>212153756</v>
      </c>
      <c r="J10" s="13" t="s">
        <v>311</v>
      </c>
      <c r="K10" s="14">
        <v>1844600</v>
      </c>
      <c r="L10" s="14">
        <v>1774553.8699999996</v>
      </c>
      <c r="M10" s="28" t="s">
        <v>223</v>
      </c>
    </row>
    <row r="11" spans="1:13" s="10" customFormat="1" ht="45" x14ac:dyDescent="0.2">
      <c r="A11" s="27" t="s">
        <v>13</v>
      </c>
      <c r="B11" s="9" t="s">
        <v>17</v>
      </c>
      <c r="C11" s="8">
        <v>85100000</v>
      </c>
      <c r="D11" s="11" t="s">
        <v>312</v>
      </c>
      <c r="E11" s="9" t="s">
        <v>15</v>
      </c>
      <c r="F11" s="8">
        <v>160020312</v>
      </c>
      <c r="G11" s="9" t="s">
        <v>313</v>
      </c>
      <c r="H11" s="8" t="s">
        <v>19</v>
      </c>
      <c r="I11" s="12">
        <v>204954843</v>
      </c>
      <c r="J11" s="13" t="s">
        <v>311</v>
      </c>
      <c r="K11" s="14">
        <v>2175443</v>
      </c>
      <c r="L11" s="14">
        <v>2048853.1400000001</v>
      </c>
      <c r="M11" s="28" t="s">
        <v>223</v>
      </c>
    </row>
    <row r="12" spans="1:13" s="10" customFormat="1" ht="18" x14ac:dyDescent="0.2">
      <c r="A12" s="27" t="s">
        <v>13</v>
      </c>
      <c r="B12" s="9" t="s">
        <v>17</v>
      </c>
      <c r="C12" s="8">
        <v>85100000</v>
      </c>
      <c r="D12" s="11" t="s">
        <v>314</v>
      </c>
      <c r="E12" s="9" t="s">
        <v>15</v>
      </c>
      <c r="F12" s="8">
        <v>160020217</v>
      </c>
      <c r="G12" s="9" t="s">
        <v>315</v>
      </c>
      <c r="H12" s="8" t="s">
        <v>20</v>
      </c>
      <c r="I12" s="12">
        <v>203862855</v>
      </c>
      <c r="J12" s="13" t="s">
        <v>311</v>
      </c>
      <c r="K12" s="14">
        <v>419700</v>
      </c>
      <c r="L12" s="14">
        <v>409665.31999999995</v>
      </c>
      <c r="M12" s="28" t="s">
        <v>223</v>
      </c>
    </row>
    <row r="13" spans="1:13" s="10" customFormat="1" ht="27" x14ac:dyDescent="0.2">
      <c r="A13" s="27" t="s">
        <v>13</v>
      </c>
      <c r="B13" s="9" t="s">
        <v>17</v>
      </c>
      <c r="C13" s="8">
        <v>85100000</v>
      </c>
      <c r="D13" s="11" t="s">
        <v>316</v>
      </c>
      <c r="E13" s="9" t="s">
        <v>15</v>
      </c>
      <c r="F13" s="8">
        <v>160020304</v>
      </c>
      <c r="G13" s="9" t="s">
        <v>317</v>
      </c>
      <c r="H13" s="8" t="s">
        <v>21</v>
      </c>
      <c r="I13" s="12">
        <v>205176780</v>
      </c>
      <c r="J13" s="13" t="s">
        <v>311</v>
      </c>
      <c r="K13" s="14">
        <v>4452300</v>
      </c>
      <c r="L13" s="14">
        <v>4275182.25</v>
      </c>
      <c r="M13" s="28" t="s">
        <v>223</v>
      </c>
    </row>
    <row r="14" spans="1:13" s="10" customFormat="1" ht="18" x14ac:dyDescent="0.2">
      <c r="A14" s="27" t="s">
        <v>13</v>
      </c>
      <c r="B14" s="9" t="s">
        <v>17</v>
      </c>
      <c r="C14" s="8">
        <v>85300000</v>
      </c>
      <c r="D14" s="11" t="s">
        <v>43</v>
      </c>
      <c r="E14" s="9" t="s">
        <v>15</v>
      </c>
      <c r="F14" s="8">
        <v>160020309</v>
      </c>
      <c r="G14" s="9" t="s">
        <v>318</v>
      </c>
      <c r="H14" s="12" t="s">
        <v>319</v>
      </c>
      <c r="I14" s="12">
        <v>404406335</v>
      </c>
      <c r="J14" s="13" t="s">
        <v>311</v>
      </c>
      <c r="K14" s="14">
        <v>585500</v>
      </c>
      <c r="L14" s="14">
        <v>524214.08999999991</v>
      </c>
      <c r="M14" s="28" t="s">
        <v>223</v>
      </c>
    </row>
    <row r="15" spans="1:13" s="10" customFormat="1" ht="24.75" x14ac:dyDescent="0.2">
      <c r="A15" s="27" t="s">
        <v>13</v>
      </c>
      <c r="B15" s="9" t="s">
        <v>14</v>
      </c>
      <c r="C15" s="8">
        <v>72200000</v>
      </c>
      <c r="D15" s="11" t="s">
        <v>47</v>
      </c>
      <c r="E15" s="9" t="s">
        <v>22</v>
      </c>
      <c r="F15" s="8">
        <v>160022931</v>
      </c>
      <c r="G15" s="9" t="s">
        <v>48</v>
      </c>
      <c r="H15" s="8" t="s">
        <v>49</v>
      </c>
      <c r="I15" s="12">
        <v>405023870</v>
      </c>
      <c r="J15" s="13" t="s">
        <v>300</v>
      </c>
      <c r="K15" s="14">
        <v>132854.85999999999</v>
      </c>
      <c r="L15" s="14">
        <f>23400+29110+71490+500+500+500+500+500+354.86+500+500+500+500+500+500+500+500+500+500</f>
        <v>131854.85999999999</v>
      </c>
      <c r="M15" s="28" t="s">
        <v>34</v>
      </c>
    </row>
    <row r="16" spans="1:13" s="10" customFormat="1" ht="16.5" x14ac:dyDescent="0.2">
      <c r="A16" s="27" t="s">
        <v>55</v>
      </c>
      <c r="B16" s="9" t="s">
        <v>56</v>
      </c>
      <c r="C16" s="8">
        <v>33600000</v>
      </c>
      <c r="D16" s="11" t="s">
        <v>320</v>
      </c>
      <c r="E16" s="9" t="s">
        <v>23</v>
      </c>
      <c r="F16" s="8">
        <v>160201855</v>
      </c>
      <c r="G16" s="20" t="s">
        <v>321</v>
      </c>
      <c r="H16" s="8" t="s">
        <v>322</v>
      </c>
      <c r="I16" s="30" t="s">
        <v>52</v>
      </c>
      <c r="J16" s="8" t="s">
        <v>323</v>
      </c>
      <c r="K16" s="31">
        <v>165053.04</v>
      </c>
      <c r="L16" s="31">
        <v>165053.04</v>
      </c>
      <c r="M16" s="28" t="s">
        <v>223</v>
      </c>
    </row>
    <row r="17" spans="1:13" s="32" customFormat="1" ht="16.5" x14ac:dyDescent="0.2">
      <c r="A17" s="24" t="s">
        <v>13</v>
      </c>
      <c r="B17" s="9" t="s">
        <v>25</v>
      </c>
      <c r="C17" s="18" t="s">
        <v>78</v>
      </c>
      <c r="D17" s="11" t="s">
        <v>57</v>
      </c>
      <c r="E17" s="19" t="s">
        <v>26</v>
      </c>
      <c r="F17" s="20">
        <v>160225015</v>
      </c>
      <c r="G17" s="20" t="s">
        <v>324</v>
      </c>
      <c r="H17" s="8" t="s">
        <v>27</v>
      </c>
      <c r="I17" s="21">
        <v>204493002</v>
      </c>
      <c r="J17" s="22" t="s">
        <v>325</v>
      </c>
      <c r="K17" s="23">
        <v>271639.2</v>
      </c>
      <c r="L17" s="23">
        <v>262415.62</v>
      </c>
      <c r="M17" s="28" t="s">
        <v>223</v>
      </c>
    </row>
    <row r="18" spans="1:13" s="32" customFormat="1" ht="16.5" x14ac:dyDescent="0.2">
      <c r="A18" s="24" t="s">
        <v>13</v>
      </c>
      <c r="B18" s="9" t="s">
        <v>25</v>
      </c>
      <c r="C18" s="18" t="s">
        <v>78</v>
      </c>
      <c r="D18" s="11" t="s">
        <v>58</v>
      </c>
      <c r="E18" s="19" t="s">
        <v>26</v>
      </c>
      <c r="F18" s="20">
        <v>160225026</v>
      </c>
      <c r="G18" s="20" t="s">
        <v>326</v>
      </c>
      <c r="H18" s="8" t="s">
        <v>27</v>
      </c>
      <c r="I18" s="21">
        <v>204493002</v>
      </c>
      <c r="J18" s="22" t="s">
        <v>325</v>
      </c>
      <c r="K18" s="23">
        <v>72072</v>
      </c>
      <c r="L18" s="23">
        <v>36368.69</v>
      </c>
      <c r="M18" s="28" t="s">
        <v>223</v>
      </c>
    </row>
    <row r="19" spans="1:13" s="35" customFormat="1" ht="36" x14ac:dyDescent="0.2">
      <c r="A19" s="24" t="s">
        <v>13</v>
      </c>
      <c r="B19" s="9" t="s">
        <v>14</v>
      </c>
      <c r="C19" s="20">
        <v>85100000</v>
      </c>
      <c r="D19" s="11" t="s">
        <v>42</v>
      </c>
      <c r="E19" s="19" t="s">
        <v>15</v>
      </c>
      <c r="F19" s="20">
        <v>160028662</v>
      </c>
      <c r="G19" s="20" t="s">
        <v>327</v>
      </c>
      <c r="H19" s="8" t="s">
        <v>16</v>
      </c>
      <c r="I19" s="21">
        <v>202172139</v>
      </c>
      <c r="J19" s="22" t="s">
        <v>328</v>
      </c>
      <c r="K19" s="23">
        <v>1358785.54</v>
      </c>
      <c r="L19" s="23">
        <v>1013313.5800000001</v>
      </c>
      <c r="M19" s="28" t="s">
        <v>223</v>
      </c>
    </row>
    <row r="20" spans="1:13" s="32" customFormat="1" ht="16.5" x14ac:dyDescent="0.2">
      <c r="A20" s="24" t="s">
        <v>13</v>
      </c>
      <c r="B20" s="9" t="s">
        <v>25</v>
      </c>
      <c r="C20" s="20">
        <v>15900000</v>
      </c>
      <c r="D20" s="11" t="s">
        <v>36</v>
      </c>
      <c r="E20" s="19" t="s">
        <v>23</v>
      </c>
      <c r="F20" s="20">
        <v>170028886</v>
      </c>
      <c r="G20" s="20" t="s">
        <v>329</v>
      </c>
      <c r="H20" s="8" t="s">
        <v>37</v>
      </c>
      <c r="I20" s="21">
        <v>226146872</v>
      </c>
      <c r="J20" s="22" t="s">
        <v>330</v>
      </c>
      <c r="K20" s="23">
        <v>639.76</v>
      </c>
      <c r="L20" s="23">
        <f>66.32+66.32+58.16+58.16+58.16+58.16+58.16+58.16+58.16+50+50</f>
        <v>639.75999999999988</v>
      </c>
      <c r="M20" s="28" t="s">
        <v>223</v>
      </c>
    </row>
    <row r="21" spans="1:13" s="32" customFormat="1" ht="16.5" x14ac:dyDescent="0.2">
      <c r="A21" s="24" t="s">
        <v>13</v>
      </c>
      <c r="B21" s="9" t="s">
        <v>17</v>
      </c>
      <c r="C21" s="20">
        <v>33600000</v>
      </c>
      <c r="D21" s="11" t="s">
        <v>331</v>
      </c>
      <c r="E21" s="19" t="s">
        <v>15</v>
      </c>
      <c r="F21" s="20">
        <v>160031392</v>
      </c>
      <c r="G21" s="20" t="s">
        <v>332</v>
      </c>
      <c r="H21" s="8" t="s">
        <v>333</v>
      </c>
      <c r="I21" s="21">
        <v>404917328</v>
      </c>
      <c r="J21" s="22" t="s">
        <v>334</v>
      </c>
      <c r="K21" s="23">
        <v>84409</v>
      </c>
      <c r="L21" s="23">
        <f>46812+27841+9756</f>
        <v>84409</v>
      </c>
      <c r="M21" s="28" t="s">
        <v>223</v>
      </c>
    </row>
    <row r="22" spans="1:13" s="32" customFormat="1" ht="24.75" x14ac:dyDescent="0.2">
      <c r="A22" s="24" t="s">
        <v>13</v>
      </c>
      <c r="B22" s="9" t="s">
        <v>14</v>
      </c>
      <c r="C22" s="20">
        <v>50400000</v>
      </c>
      <c r="D22" s="11" t="s">
        <v>335</v>
      </c>
      <c r="E22" s="19" t="s">
        <v>22</v>
      </c>
      <c r="F22" s="20">
        <v>170001252</v>
      </c>
      <c r="G22" s="20" t="s">
        <v>336</v>
      </c>
      <c r="H22" s="8" t="s">
        <v>337</v>
      </c>
      <c r="I22" s="21">
        <v>400010796</v>
      </c>
      <c r="J22" s="22" t="s">
        <v>338</v>
      </c>
      <c r="K22" s="23">
        <v>70599.399999999994</v>
      </c>
      <c r="L22" s="23">
        <f>1132.8+259.6+354+708+8389.8+1416+177+259.6+531+1003+4283.4+51995.4</f>
        <v>70509.600000000006</v>
      </c>
      <c r="M22" s="28" t="s">
        <v>223</v>
      </c>
    </row>
    <row r="23" spans="1:13" s="32" customFormat="1" ht="27" x14ac:dyDescent="0.2">
      <c r="A23" s="24" t="s">
        <v>13</v>
      </c>
      <c r="B23" s="9" t="s">
        <v>14</v>
      </c>
      <c r="C23" s="20">
        <v>79300000</v>
      </c>
      <c r="D23" s="11" t="s">
        <v>339</v>
      </c>
      <c r="E23" s="19" t="s">
        <v>15</v>
      </c>
      <c r="F23" s="20">
        <v>170001258</v>
      </c>
      <c r="G23" s="20" t="s">
        <v>340</v>
      </c>
      <c r="H23" s="8" t="s">
        <v>341</v>
      </c>
      <c r="I23" s="21">
        <v>206167832</v>
      </c>
      <c r="J23" s="22" t="s">
        <v>342</v>
      </c>
      <c r="K23" s="23">
        <v>151950</v>
      </c>
      <c r="L23" s="23">
        <f>23500+13150+32300+28800+54200</f>
        <v>151950</v>
      </c>
      <c r="M23" s="28" t="s">
        <v>223</v>
      </c>
    </row>
    <row r="24" spans="1:13" s="32" customFormat="1" ht="16.5" x14ac:dyDescent="0.2">
      <c r="A24" s="24" t="s">
        <v>13</v>
      </c>
      <c r="B24" s="9" t="s">
        <v>25</v>
      </c>
      <c r="C24" s="20">
        <v>64200000</v>
      </c>
      <c r="D24" s="11" t="s">
        <v>32</v>
      </c>
      <c r="E24" s="19" t="s">
        <v>26</v>
      </c>
      <c r="F24" s="20">
        <v>170081798</v>
      </c>
      <c r="G24" s="20" t="s">
        <v>343</v>
      </c>
      <c r="H24" s="8" t="s">
        <v>33</v>
      </c>
      <c r="I24" s="21">
        <v>204876606</v>
      </c>
      <c r="J24" s="22" t="s">
        <v>344</v>
      </c>
      <c r="K24" s="23">
        <v>4990</v>
      </c>
      <c r="L24" s="23">
        <f>358.04+373.11+328+368.17+316.67+352.65+338.98+392.56+368.26+344.81+350.3</f>
        <v>3891.5500000000006</v>
      </c>
      <c r="M24" s="28" t="s">
        <v>223</v>
      </c>
    </row>
    <row r="25" spans="1:13" ht="16.5" x14ac:dyDescent="0.25">
      <c r="A25" s="24" t="s">
        <v>13</v>
      </c>
      <c r="B25" s="9" t="s">
        <v>17</v>
      </c>
      <c r="C25" s="20">
        <v>33600000</v>
      </c>
      <c r="D25" s="11" t="s">
        <v>345</v>
      </c>
      <c r="E25" s="19" t="s">
        <v>15</v>
      </c>
      <c r="F25" s="20">
        <v>170002089</v>
      </c>
      <c r="G25" s="20" t="s">
        <v>346</v>
      </c>
      <c r="H25" s="8" t="s">
        <v>347</v>
      </c>
      <c r="I25" s="21">
        <v>205242450</v>
      </c>
      <c r="J25" s="22" t="s">
        <v>348</v>
      </c>
      <c r="K25" s="23">
        <v>24220</v>
      </c>
      <c r="L25" s="23">
        <f>10460+2250+9065+125+670+525+1125</f>
        <v>24220</v>
      </c>
      <c r="M25" s="28" t="s">
        <v>223</v>
      </c>
    </row>
    <row r="26" spans="1:13" ht="16.5" x14ac:dyDescent="0.25">
      <c r="A26" s="24" t="s">
        <v>13</v>
      </c>
      <c r="B26" s="9" t="s">
        <v>14</v>
      </c>
      <c r="C26" s="20">
        <v>66500000</v>
      </c>
      <c r="D26" s="11" t="s">
        <v>115</v>
      </c>
      <c r="E26" s="19" t="s">
        <v>23</v>
      </c>
      <c r="F26" s="20">
        <v>170105126</v>
      </c>
      <c r="G26" s="20" t="s">
        <v>349</v>
      </c>
      <c r="H26" s="8" t="s">
        <v>350</v>
      </c>
      <c r="I26" s="21">
        <v>204568896</v>
      </c>
      <c r="J26" s="22" t="s">
        <v>351</v>
      </c>
      <c r="K26" s="23">
        <v>1687</v>
      </c>
      <c r="L26" s="23">
        <f>1023+664</f>
        <v>1687</v>
      </c>
      <c r="M26" s="33" t="s">
        <v>223</v>
      </c>
    </row>
    <row r="27" spans="1:13" ht="16.5" x14ac:dyDescent="0.25">
      <c r="A27" s="24" t="s">
        <v>13</v>
      </c>
      <c r="B27" s="9" t="s">
        <v>14</v>
      </c>
      <c r="C27" s="20">
        <v>33600000</v>
      </c>
      <c r="D27" s="11" t="s">
        <v>352</v>
      </c>
      <c r="E27" s="19" t="s">
        <v>15</v>
      </c>
      <c r="F27" s="20">
        <v>170004749</v>
      </c>
      <c r="G27" s="20" t="s">
        <v>353</v>
      </c>
      <c r="H27" s="8" t="s">
        <v>39</v>
      </c>
      <c r="I27" s="21">
        <v>204918544</v>
      </c>
      <c r="J27" s="22" t="s">
        <v>354</v>
      </c>
      <c r="K27" s="23">
        <v>24265</v>
      </c>
      <c r="L27" s="23">
        <f>5333.6+4130+1196+6525.4+7080</f>
        <v>24265</v>
      </c>
      <c r="M27" s="33" t="s">
        <v>223</v>
      </c>
    </row>
    <row r="28" spans="1:13" ht="24.75" x14ac:dyDescent="0.25">
      <c r="A28" s="24" t="s">
        <v>13</v>
      </c>
      <c r="B28" s="9" t="s">
        <v>25</v>
      </c>
      <c r="C28" s="20">
        <v>63100000</v>
      </c>
      <c r="D28" s="11" t="s">
        <v>28</v>
      </c>
      <c r="E28" s="19" t="s">
        <v>22</v>
      </c>
      <c r="F28" s="20">
        <v>170005709</v>
      </c>
      <c r="G28" s="20" t="s">
        <v>355</v>
      </c>
      <c r="H28" s="8" t="s">
        <v>356</v>
      </c>
      <c r="I28" s="21">
        <v>238362233</v>
      </c>
      <c r="J28" s="22" t="s">
        <v>357</v>
      </c>
      <c r="K28" s="23">
        <v>36049</v>
      </c>
      <c r="L28" s="23">
        <f>1006.33+1202.5+272+603.04+1937.08+1213.27+325.64+214.93</f>
        <v>6774.79</v>
      </c>
      <c r="M28" s="28" t="s">
        <v>223</v>
      </c>
    </row>
    <row r="29" spans="1:13" ht="36" x14ac:dyDescent="0.25">
      <c r="A29" s="24" t="s">
        <v>13</v>
      </c>
      <c r="B29" s="9" t="s">
        <v>14</v>
      </c>
      <c r="C29" s="20">
        <v>85100000</v>
      </c>
      <c r="D29" s="11" t="s">
        <v>358</v>
      </c>
      <c r="E29" s="19" t="s">
        <v>15</v>
      </c>
      <c r="F29" s="20">
        <v>170004818</v>
      </c>
      <c r="G29" s="20" t="s">
        <v>359</v>
      </c>
      <c r="H29" s="8" t="s">
        <v>360</v>
      </c>
      <c r="I29" s="21">
        <v>202349306</v>
      </c>
      <c r="J29" s="22" t="s">
        <v>361</v>
      </c>
      <c r="K29" s="23">
        <v>381560</v>
      </c>
      <c r="L29" s="23">
        <f>13725.58+32351.44+32319+26947.7+10000+25667.15+32329.68+29495.57+30500.3+31427.88+32414.8+39229.89+24111.14</f>
        <v>360520.13</v>
      </c>
      <c r="M29" s="33" t="s">
        <v>223</v>
      </c>
    </row>
    <row r="30" spans="1:13" s="10" customFormat="1" ht="27" x14ac:dyDescent="0.2">
      <c r="A30" s="24" t="s">
        <v>13</v>
      </c>
      <c r="B30" s="9" t="s">
        <v>17</v>
      </c>
      <c r="C30" s="20">
        <v>72200000</v>
      </c>
      <c r="D30" s="11" t="s">
        <v>63</v>
      </c>
      <c r="E30" s="19" t="s">
        <v>15</v>
      </c>
      <c r="F30" s="20">
        <v>170005281</v>
      </c>
      <c r="G30" s="20" t="s">
        <v>65</v>
      </c>
      <c r="H30" s="8" t="s">
        <v>66</v>
      </c>
      <c r="I30" s="21">
        <v>405066672</v>
      </c>
      <c r="J30" s="22" t="s">
        <v>64</v>
      </c>
      <c r="K30" s="23">
        <f>59500+(59500*18%)</f>
        <v>70210</v>
      </c>
      <c r="L30" s="23">
        <f>7021+35105+14042</f>
        <v>56168</v>
      </c>
      <c r="M30" s="19" t="s">
        <v>34</v>
      </c>
    </row>
    <row r="31" spans="1:13" s="10" customFormat="1" ht="16.5" x14ac:dyDescent="0.2">
      <c r="A31" s="24" t="s">
        <v>13</v>
      </c>
      <c r="B31" s="9" t="s">
        <v>14</v>
      </c>
      <c r="C31" s="20">
        <v>72200000</v>
      </c>
      <c r="D31" s="11" t="s">
        <v>75</v>
      </c>
      <c r="E31" s="19" t="s">
        <v>15</v>
      </c>
      <c r="F31" s="20">
        <v>170005903</v>
      </c>
      <c r="G31" s="20" t="s">
        <v>70</v>
      </c>
      <c r="H31" s="8" t="s">
        <v>71</v>
      </c>
      <c r="I31" s="21">
        <v>205249667</v>
      </c>
      <c r="J31" s="22" t="s">
        <v>69</v>
      </c>
      <c r="K31" s="23">
        <v>130508</v>
      </c>
      <c r="L31" s="23">
        <f>26101.6+26101.6+19576.2+13050.8+6525.4+19576.2+6525.4+543.78+543.78+543.78+543.78+543.78+543.78+543.78+543.78+543.78+543.78+543.78</f>
        <v>123438.77999999997</v>
      </c>
      <c r="M31" s="19" t="s">
        <v>34</v>
      </c>
    </row>
    <row r="32" spans="1:13" s="10" customFormat="1" ht="27" x14ac:dyDescent="0.2">
      <c r="A32" s="24" t="s">
        <v>13</v>
      </c>
      <c r="B32" s="9" t="s">
        <v>17</v>
      </c>
      <c r="C32" s="20">
        <v>85100000</v>
      </c>
      <c r="D32" s="11" t="s">
        <v>116</v>
      </c>
      <c r="E32" s="19" t="s">
        <v>15</v>
      </c>
      <c r="F32" s="20">
        <v>170007250</v>
      </c>
      <c r="G32" s="20" t="s">
        <v>72</v>
      </c>
      <c r="H32" s="8" t="s">
        <v>18</v>
      </c>
      <c r="I32" s="21">
        <v>212153756</v>
      </c>
      <c r="J32" s="22" t="s">
        <v>302</v>
      </c>
      <c r="K32" s="23">
        <v>151052.85</v>
      </c>
      <c r="L32" s="23">
        <f>4397.73+7179.75+7547.94+8598.59+7203.59+7114.24+7285.43+10808.35+11114.18+12837.32+10051.41+10172.54+8785.34+15839.7+8612.87+8582.97</f>
        <v>146131.95000000001</v>
      </c>
      <c r="M32" s="19" t="s">
        <v>223</v>
      </c>
    </row>
    <row r="33" spans="1:13" ht="27" x14ac:dyDescent="0.25">
      <c r="A33" s="24" t="s">
        <v>13</v>
      </c>
      <c r="B33" s="9" t="s">
        <v>17</v>
      </c>
      <c r="C33" s="20">
        <v>33100000</v>
      </c>
      <c r="D33" s="11" t="s">
        <v>362</v>
      </c>
      <c r="E33" s="19" t="s">
        <v>15</v>
      </c>
      <c r="F33" s="24">
        <v>170009214</v>
      </c>
      <c r="G33" s="20" t="s">
        <v>363</v>
      </c>
      <c r="H33" s="8" t="s">
        <v>364</v>
      </c>
      <c r="I33" s="21">
        <v>404421185</v>
      </c>
      <c r="J33" s="22" t="s">
        <v>365</v>
      </c>
      <c r="K33" s="23">
        <v>7600</v>
      </c>
      <c r="L33" s="23">
        <v>7600</v>
      </c>
      <c r="M33" s="19" t="s">
        <v>223</v>
      </c>
    </row>
    <row r="34" spans="1:13" ht="16.5" x14ac:dyDescent="0.25">
      <c r="A34" s="24" t="s">
        <v>13</v>
      </c>
      <c r="B34" s="9" t="s">
        <v>14</v>
      </c>
      <c r="C34" s="20">
        <v>66500000</v>
      </c>
      <c r="D34" s="11" t="s">
        <v>366</v>
      </c>
      <c r="E34" s="19" t="s">
        <v>23</v>
      </c>
      <c r="F34" s="20">
        <v>170152559</v>
      </c>
      <c r="G34" s="20" t="s">
        <v>367</v>
      </c>
      <c r="H34" s="8" t="s">
        <v>67</v>
      </c>
      <c r="I34" s="21">
        <v>204568896</v>
      </c>
      <c r="J34" s="22" t="s">
        <v>368</v>
      </c>
      <c r="K34" s="23">
        <v>1233</v>
      </c>
      <c r="L34" s="23">
        <v>1233</v>
      </c>
      <c r="M34" s="33" t="s">
        <v>223</v>
      </c>
    </row>
    <row r="35" spans="1:13" s="10" customFormat="1" ht="45" x14ac:dyDescent="0.2">
      <c r="A35" s="24" t="s">
        <v>13</v>
      </c>
      <c r="B35" s="9" t="s">
        <v>14</v>
      </c>
      <c r="C35" s="20">
        <v>80500000</v>
      </c>
      <c r="D35" s="11" t="s">
        <v>77</v>
      </c>
      <c r="E35" s="19" t="s">
        <v>15</v>
      </c>
      <c r="F35" s="20">
        <v>170008311</v>
      </c>
      <c r="G35" s="20" t="s">
        <v>73</v>
      </c>
      <c r="H35" s="8" t="s">
        <v>74</v>
      </c>
      <c r="I35" s="21">
        <v>202905945</v>
      </c>
      <c r="J35" s="22" t="s">
        <v>85</v>
      </c>
      <c r="K35" s="23">
        <v>261830</v>
      </c>
      <c r="L35" s="23">
        <f>27099.57+123081.65+73350.11+35298.65+3000</f>
        <v>261829.98</v>
      </c>
      <c r="M35" s="19" t="s">
        <v>223</v>
      </c>
    </row>
    <row r="36" spans="1:13" ht="18" x14ac:dyDescent="0.25">
      <c r="A36" s="24" t="s">
        <v>13</v>
      </c>
      <c r="B36" s="9" t="s">
        <v>17</v>
      </c>
      <c r="C36" s="20">
        <v>33100000</v>
      </c>
      <c r="D36" s="11" t="s">
        <v>369</v>
      </c>
      <c r="E36" s="19" t="s">
        <v>15</v>
      </c>
      <c r="F36" s="24">
        <v>170009945</v>
      </c>
      <c r="G36" s="20" t="s">
        <v>370</v>
      </c>
      <c r="H36" s="8" t="s">
        <v>364</v>
      </c>
      <c r="I36" s="21">
        <v>404421185</v>
      </c>
      <c r="J36" s="22" t="s">
        <v>371</v>
      </c>
      <c r="K36" s="23">
        <v>10954.5</v>
      </c>
      <c r="L36" s="23">
        <f>1005000*0.0109</f>
        <v>10954.5</v>
      </c>
      <c r="M36" s="19" t="s">
        <v>223</v>
      </c>
    </row>
    <row r="37" spans="1:13" ht="16.5" x14ac:dyDescent="0.25">
      <c r="A37" s="24" t="s">
        <v>13</v>
      </c>
      <c r="B37" s="9" t="s">
        <v>14</v>
      </c>
      <c r="C37" s="20">
        <v>33100000</v>
      </c>
      <c r="D37" s="11" t="s">
        <v>372</v>
      </c>
      <c r="E37" s="19" t="s">
        <v>15</v>
      </c>
      <c r="F37" s="20">
        <v>170010611</v>
      </c>
      <c r="G37" s="20" t="s">
        <v>373</v>
      </c>
      <c r="H37" s="8" t="s">
        <v>39</v>
      </c>
      <c r="I37" s="21">
        <v>204918544</v>
      </c>
      <c r="J37" s="22" t="s">
        <v>374</v>
      </c>
      <c r="K37" s="23">
        <v>163051</v>
      </c>
      <c r="L37" s="23">
        <f>4230+56450+66781+35590</f>
        <v>163051</v>
      </c>
      <c r="M37" s="33" t="s">
        <v>223</v>
      </c>
    </row>
    <row r="38" spans="1:13" ht="16.5" x14ac:dyDescent="0.25">
      <c r="A38" s="24" t="s">
        <v>13</v>
      </c>
      <c r="B38" s="9" t="s">
        <v>14</v>
      </c>
      <c r="C38" s="20">
        <v>33100000</v>
      </c>
      <c r="D38" s="11" t="s">
        <v>375</v>
      </c>
      <c r="E38" s="19" t="s">
        <v>15</v>
      </c>
      <c r="F38" s="20">
        <v>170011050</v>
      </c>
      <c r="G38" s="20" t="s">
        <v>376</v>
      </c>
      <c r="H38" s="8" t="s">
        <v>377</v>
      </c>
      <c r="I38" s="21">
        <v>406200025</v>
      </c>
      <c r="J38" s="22" t="s">
        <v>378</v>
      </c>
      <c r="K38" s="23">
        <v>38900</v>
      </c>
      <c r="L38" s="23">
        <f>9000+20400+8050.85</f>
        <v>37450.85</v>
      </c>
      <c r="M38" s="33" t="s">
        <v>223</v>
      </c>
    </row>
    <row r="39" spans="1:13" ht="16.5" x14ac:dyDescent="0.25">
      <c r="A39" s="24" t="s">
        <v>13</v>
      </c>
      <c r="B39" s="9" t="s">
        <v>14</v>
      </c>
      <c r="C39" s="20">
        <v>33100000</v>
      </c>
      <c r="D39" s="11" t="s">
        <v>375</v>
      </c>
      <c r="E39" s="19" t="s">
        <v>15</v>
      </c>
      <c r="F39" s="20">
        <v>170011049</v>
      </c>
      <c r="G39" s="20" t="s">
        <v>379</v>
      </c>
      <c r="H39" s="8" t="s">
        <v>377</v>
      </c>
      <c r="I39" s="21">
        <v>406200025</v>
      </c>
      <c r="J39" s="22" t="s">
        <v>380</v>
      </c>
      <c r="K39" s="23">
        <v>19440</v>
      </c>
      <c r="L39" s="23">
        <f>9240+10200</f>
        <v>19440</v>
      </c>
      <c r="M39" s="33" t="s">
        <v>223</v>
      </c>
    </row>
    <row r="40" spans="1:13" s="10" customFormat="1" ht="16.5" x14ac:dyDescent="0.2">
      <c r="A40" s="24" t="s">
        <v>13</v>
      </c>
      <c r="B40" s="9" t="s">
        <v>14</v>
      </c>
      <c r="C40" s="20">
        <v>50100000</v>
      </c>
      <c r="D40" s="11" t="s">
        <v>76</v>
      </c>
      <c r="E40" s="19" t="s">
        <v>23</v>
      </c>
      <c r="F40" s="20">
        <v>170175661</v>
      </c>
      <c r="G40" s="20" t="s">
        <v>86</v>
      </c>
      <c r="H40" s="8" t="s">
        <v>60</v>
      </c>
      <c r="I40" s="20">
        <v>206276340</v>
      </c>
      <c r="J40" s="22" t="s">
        <v>299</v>
      </c>
      <c r="K40" s="23">
        <v>5041.71</v>
      </c>
      <c r="L40" s="23">
        <v>987.43</v>
      </c>
      <c r="M40" s="19" t="s">
        <v>34</v>
      </c>
    </row>
    <row r="41" spans="1:13" ht="27" x14ac:dyDescent="0.25">
      <c r="A41" s="24" t="s">
        <v>13</v>
      </c>
      <c r="B41" s="9" t="s">
        <v>17</v>
      </c>
      <c r="C41" s="20">
        <v>92200000</v>
      </c>
      <c r="D41" s="11" t="s">
        <v>381</v>
      </c>
      <c r="E41" s="19" t="s">
        <v>26</v>
      </c>
      <c r="F41" s="20">
        <v>170178386</v>
      </c>
      <c r="G41" s="20" t="s">
        <v>382</v>
      </c>
      <c r="H41" s="8" t="s">
        <v>383</v>
      </c>
      <c r="I41" s="21">
        <v>202188612</v>
      </c>
      <c r="J41" s="22" t="s">
        <v>384</v>
      </c>
      <c r="K41" s="23">
        <v>74941.682000000001</v>
      </c>
      <c r="L41" s="23">
        <f>2985.4+37128.7+33405.8</f>
        <v>73519.899999999994</v>
      </c>
      <c r="M41" s="19" t="s">
        <v>223</v>
      </c>
    </row>
    <row r="42" spans="1:13" ht="27" x14ac:dyDescent="0.25">
      <c r="A42" s="24" t="s">
        <v>13</v>
      </c>
      <c r="B42" s="9" t="s">
        <v>17</v>
      </c>
      <c r="C42" s="20">
        <v>92200000</v>
      </c>
      <c r="D42" s="11" t="s">
        <v>381</v>
      </c>
      <c r="E42" s="19" t="s">
        <v>26</v>
      </c>
      <c r="F42" s="20">
        <v>170178390</v>
      </c>
      <c r="G42" s="20" t="s">
        <v>385</v>
      </c>
      <c r="H42" s="8" t="s">
        <v>386</v>
      </c>
      <c r="I42" s="21">
        <v>404947475</v>
      </c>
      <c r="J42" s="22" t="s">
        <v>384</v>
      </c>
      <c r="K42" s="23">
        <v>4215.5519999999997</v>
      </c>
      <c r="L42" s="23">
        <f>169.2+2314.8+1634.4</f>
        <v>4118.3999999999996</v>
      </c>
      <c r="M42" s="19" t="s">
        <v>223</v>
      </c>
    </row>
    <row r="43" spans="1:13" ht="27" x14ac:dyDescent="0.25">
      <c r="A43" s="24" t="s">
        <v>13</v>
      </c>
      <c r="B43" s="9" t="s">
        <v>17</v>
      </c>
      <c r="C43" s="20">
        <v>92200000</v>
      </c>
      <c r="D43" s="11" t="s">
        <v>381</v>
      </c>
      <c r="E43" s="19" t="s">
        <v>26</v>
      </c>
      <c r="F43" s="20">
        <v>170178122</v>
      </c>
      <c r="G43" s="20" t="s">
        <v>387</v>
      </c>
      <c r="H43" s="8" t="s">
        <v>388</v>
      </c>
      <c r="I43" s="21">
        <v>211352016</v>
      </c>
      <c r="J43" s="22" t="s">
        <v>384</v>
      </c>
      <c r="K43" s="23">
        <v>6629.76</v>
      </c>
      <c r="L43" s="23">
        <f>276.54+3116.1+2854.8</f>
        <v>6247.4400000000005</v>
      </c>
      <c r="M43" s="19" t="s">
        <v>223</v>
      </c>
    </row>
    <row r="44" spans="1:13" ht="18" x14ac:dyDescent="0.25">
      <c r="A44" s="24" t="s">
        <v>13</v>
      </c>
      <c r="B44" s="9" t="s">
        <v>14</v>
      </c>
      <c r="C44" s="20">
        <v>33100000</v>
      </c>
      <c r="D44" s="11" t="s">
        <v>389</v>
      </c>
      <c r="E44" s="19" t="s">
        <v>15</v>
      </c>
      <c r="F44" s="20">
        <v>170011006</v>
      </c>
      <c r="G44" s="20" t="s">
        <v>390</v>
      </c>
      <c r="H44" s="8" t="s">
        <v>391</v>
      </c>
      <c r="I44" s="21">
        <v>400066815</v>
      </c>
      <c r="J44" s="22" t="s">
        <v>392</v>
      </c>
      <c r="K44" s="23">
        <v>44000</v>
      </c>
      <c r="L44" s="23">
        <v>44000</v>
      </c>
      <c r="M44" s="33" t="s">
        <v>223</v>
      </c>
    </row>
    <row r="45" spans="1:13" ht="16.5" x14ac:dyDescent="0.25">
      <c r="A45" s="24" t="s">
        <v>13</v>
      </c>
      <c r="B45" s="9" t="s">
        <v>14</v>
      </c>
      <c r="C45" s="20">
        <v>33100000</v>
      </c>
      <c r="D45" s="11" t="s">
        <v>393</v>
      </c>
      <c r="E45" s="19" t="s">
        <v>15</v>
      </c>
      <c r="F45" s="20">
        <v>170010546</v>
      </c>
      <c r="G45" s="20" t="s">
        <v>394</v>
      </c>
      <c r="H45" s="8" t="s">
        <v>395</v>
      </c>
      <c r="I45" s="21">
        <v>206342714</v>
      </c>
      <c r="J45" s="22" t="s">
        <v>396</v>
      </c>
      <c r="K45" s="23">
        <v>457000</v>
      </c>
      <c r="L45" s="23">
        <v>457000</v>
      </c>
      <c r="M45" s="19" t="s">
        <v>223</v>
      </c>
    </row>
    <row r="46" spans="1:13" ht="16.5" x14ac:dyDescent="0.25">
      <c r="A46" s="24" t="s">
        <v>13</v>
      </c>
      <c r="B46" s="9" t="s">
        <v>17</v>
      </c>
      <c r="C46" s="20">
        <v>33600000</v>
      </c>
      <c r="D46" s="11" t="s">
        <v>61</v>
      </c>
      <c r="E46" s="19" t="s">
        <v>23</v>
      </c>
      <c r="F46" s="20">
        <v>170189521</v>
      </c>
      <c r="G46" s="20" t="s">
        <v>89</v>
      </c>
      <c r="H46" s="8" t="s">
        <v>90</v>
      </c>
      <c r="I46" s="18" t="s">
        <v>91</v>
      </c>
      <c r="J46" s="22" t="s">
        <v>88</v>
      </c>
      <c r="K46" s="25">
        <v>456155.48</v>
      </c>
      <c r="L46" s="25">
        <v>427820.39000000007</v>
      </c>
      <c r="M46" s="19" t="s">
        <v>223</v>
      </c>
    </row>
    <row r="47" spans="1:13" ht="18" x14ac:dyDescent="0.25">
      <c r="A47" s="24" t="s">
        <v>13</v>
      </c>
      <c r="B47" s="9" t="s">
        <v>17</v>
      </c>
      <c r="C47" s="20">
        <v>34100000</v>
      </c>
      <c r="D47" s="11" t="s">
        <v>397</v>
      </c>
      <c r="E47" s="19" t="s">
        <v>15</v>
      </c>
      <c r="F47" s="20">
        <v>170012020</v>
      </c>
      <c r="G47" s="20" t="s">
        <v>398</v>
      </c>
      <c r="H47" s="8" t="s">
        <v>399</v>
      </c>
      <c r="I47" s="21">
        <v>401960286</v>
      </c>
      <c r="J47" s="22" t="s">
        <v>400</v>
      </c>
      <c r="K47" s="23">
        <f>89705*2</f>
        <v>179410</v>
      </c>
      <c r="L47" s="23">
        <f>89705+89705</f>
        <v>179410</v>
      </c>
      <c r="M47" s="33" t="s">
        <v>223</v>
      </c>
    </row>
    <row r="48" spans="1:13" ht="16.5" x14ac:dyDescent="0.25">
      <c r="A48" s="24" t="s">
        <v>55</v>
      </c>
      <c r="B48" s="9" t="s">
        <v>56</v>
      </c>
      <c r="C48" s="20">
        <v>33600000</v>
      </c>
      <c r="D48" s="11" t="s">
        <v>92</v>
      </c>
      <c r="E48" s="19" t="s">
        <v>23</v>
      </c>
      <c r="F48" s="20">
        <v>170193345</v>
      </c>
      <c r="G48" s="20" t="s">
        <v>93</v>
      </c>
      <c r="H48" s="8" t="s">
        <v>90</v>
      </c>
      <c r="I48" s="18" t="s">
        <v>91</v>
      </c>
      <c r="J48" s="22" t="s">
        <v>307</v>
      </c>
      <c r="K48" s="25">
        <v>565368.38</v>
      </c>
      <c r="L48" s="25">
        <f>441947.85+123420.53</f>
        <v>565368.38</v>
      </c>
      <c r="M48" s="19" t="s">
        <v>34</v>
      </c>
    </row>
    <row r="49" spans="1:13" ht="18" x14ac:dyDescent="0.25">
      <c r="A49" s="24" t="s">
        <v>13</v>
      </c>
      <c r="B49" s="9" t="s">
        <v>14</v>
      </c>
      <c r="C49" s="20">
        <v>50400000</v>
      </c>
      <c r="D49" s="11" t="s">
        <v>94</v>
      </c>
      <c r="E49" s="19" t="s">
        <v>23</v>
      </c>
      <c r="F49" s="20">
        <v>170208196</v>
      </c>
      <c r="G49" s="20" t="s">
        <v>96</v>
      </c>
      <c r="H49" s="8" t="s">
        <v>53</v>
      </c>
      <c r="I49" s="26">
        <v>51205799300010</v>
      </c>
      <c r="J49" s="22" t="s">
        <v>95</v>
      </c>
      <c r="K49" s="25">
        <v>151398</v>
      </c>
      <c r="L49" s="23">
        <v>382522.19</v>
      </c>
      <c r="M49" s="19" t="s">
        <v>34</v>
      </c>
    </row>
    <row r="50" spans="1:13" ht="16.5" x14ac:dyDescent="0.25">
      <c r="A50" s="24" t="s">
        <v>13</v>
      </c>
      <c r="B50" s="9" t="s">
        <v>14</v>
      </c>
      <c r="C50" s="20">
        <v>33600000</v>
      </c>
      <c r="D50" s="11" t="s">
        <v>61</v>
      </c>
      <c r="E50" s="19" t="s">
        <v>23</v>
      </c>
      <c r="F50" s="20">
        <v>170210815</v>
      </c>
      <c r="G50" s="20" t="s">
        <v>401</v>
      </c>
      <c r="H50" s="8" t="s">
        <v>62</v>
      </c>
      <c r="I50" s="21" t="s">
        <v>52</v>
      </c>
      <c r="J50" s="22" t="s">
        <v>402</v>
      </c>
      <c r="K50" s="25">
        <v>69180.259999999995</v>
      </c>
      <c r="L50" s="25">
        <v>69180.259999999995</v>
      </c>
      <c r="M50" s="33" t="s">
        <v>223</v>
      </c>
    </row>
    <row r="51" spans="1:13" ht="16.5" x14ac:dyDescent="0.25">
      <c r="A51" s="24" t="s">
        <v>55</v>
      </c>
      <c r="B51" s="9" t="s">
        <v>56</v>
      </c>
      <c r="C51" s="20">
        <v>33600000</v>
      </c>
      <c r="D51" s="11" t="s">
        <v>84</v>
      </c>
      <c r="E51" s="19" t="s">
        <v>23</v>
      </c>
      <c r="F51" s="20">
        <v>170210827</v>
      </c>
      <c r="G51" s="20" t="s">
        <v>403</v>
      </c>
      <c r="H51" s="8" t="s">
        <v>62</v>
      </c>
      <c r="I51" s="21" t="s">
        <v>52</v>
      </c>
      <c r="J51" s="22" t="s">
        <v>402</v>
      </c>
      <c r="K51" s="25">
        <v>784.16</v>
      </c>
      <c r="L51" s="23">
        <v>1989.58</v>
      </c>
      <c r="M51" s="33" t="s">
        <v>223</v>
      </c>
    </row>
    <row r="52" spans="1:13" ht="18" x14ac:dyDescent="0.25">
      <c r="A52" s="24" t="s">
        <v>13</v>
      </c>
      <c r="B52" s="9" t="s">
        <v>25</v>
      </c>
      <c r="C52" s="20">
        <v>63100000</v>
      </c>
      <c r="D52" s="11" t="s">
        <v>28</v>
      </c>
      <c r="E52" s="19" t="s">
        <v>15</v>
      </c>
      <c r="F52" s="20">
        <v>170013698</v>
      </c>
      <c r="G52" s="20" t="s">
        <v>98</v>
      </c>
      <c r="H52" s="8" t="s">
        <v>87</v>
      </c>
      <c r="I52" s="21">
        <v>205040882</v>
      </c>
      <c r="J52" s="22" t="s">
        <v>97</v>
      </c>
      <c r="K52" s="23">
        <v>37480</v>
      </c>
      <c r="L52" s="23">
        <f>105+145.59+168.94+210+181.98+122.72+130+118+254+566.61+1277.21+1749.39+130.78+946.44+115+171.84+118+118+290+130+209.48+168.94+1038.48+660+118.23+105</f>
        <v>9349.6299999999992</v>
      </c>
      <c r="M52" s="19" t="s">
        <v>223</v>
      </c>
    </row>
    <row r="53" spans="1:13" ht="36" x14ac:dyDescent="0.25">
      <c r="A53" s="24" t="s">
        <v>13</v>
      </c>
      <c r="B53" s="9" t="s">
        <v>17</v>
      </c>
      <c r="C53" s="20">
        <v>33100000</v>
      </c>
      <c r="D53" s="11" t="s">
        <v>404</v>
      </c>
      <c r="E53" s="19" t="s">
        <v>15</v>
      </c>
      <c r="F53" s="20">
        <v>170013000</v>
      </c>
      <c r="G53" s="20" t="s">
        <v>405</v>
      </c>
      <c r="H53" s="8" t="s">
        <v>41</v>
      </c>
      <c r="I53" s="21">
        <v>204996772</v>
      </c>
      <c r="J53" s="22" t="s">
        <v>406</v>
      </c>
      <c r="K53" s="23">
        <v>310000</v>
      </c>
      <c r="L53" s="23">
        <v>310000</v>
      </c>
      <c r="M53" s="19" t="s">
        <v>223</v>
      </c>
    </row>
    <row r="54" spans="1:13" ht="16.5" x14ac:dyDescent="0.25">
      <c r="A54" s="24" t="s">
        <v>13</v>
      </c>
      <c r="B54" s="9" t="s">
        <v>25</v>
      </c>
      <c r="C54" s="20">
        <v>72400000</v>
      </c>
      <c r="D54" s="11" t="s">
        <v>114</v>
      </c>
      <c r="E54" s="19" t="s">
        <v>23</v>
      </c>
      <c r="F54" s="20">
        <v>170220651</v>
      </c>
      <c r="G54" s="20" t="s">
        <v>100</v>
      </c>
      <c r="H54" s="8" t="s">
        <v>24</v>
      </c>
      <c r="I54" s="21">
        <v>205277369</v>
      </c>
      <c r="J54" s="22" t="s">
        <v>99</v>
      </c>
      <c r="K54" s="23">
        <v>300</v>
      </c>
      <c r="L54" s="23">
        <f>25+25+25+25+25+25+25+25+25+25+25+25</f>
        <v>300</v>
      </c>
      <c r="M54" s="19" t="s">
        <v>223</v>
      </c>
    </row>
    <row r="55" spans="1:13" ht="16.5" x14ac:dyDescent="0.25">
      <c r="A55" s="24" t="s">
        <v>13</v>
      </c>
      <c r="B55" s="9" t="s">
        <v>25</v>
      </c>
      <c r="C55" s="20">
        <v>64100000</v>
      </c>
      <c r="D55" s="11" t="s">
        <v>30</v>
      </c>
      <c r="E55" s="19" t="s">
        <v>23</v>
      </c>
      <c r="F55" s="20">
        <v>170220656</v>
      </c>
      <c r="G55" s="20" t="s">
        <v>101</v>
      </c>
      <c r="H55" s="8" t="s">
        <v>31</v>
      </c>
      <c r="I55" s="21">
        <v>204885810</v>
      </c>
      <c r="J55" s="22" t="s">
        <v>99</v>
      </c>
      <c r="K55" s="23">
        <v>1000</v>
      </c>
      <c r="L55" s="23">
        <f>120+120</f>
        <v>240</v>
      </c>
      <c r="M55" s="19" t="s">
        <v>223</v>
      </c>
    </row>
    <row r="56" spans="1:13" ht="16.5" x14ac:dyDescent="0.25">
      <c r="A56" s="24" t="s">
        <v>13</v>
      </c>
      <c r="B56" s="9" t="s">
        <v>25</v>
      </c>
      <c r="C56" s="20">
        <v>15900000</v>
      </c>
      <c r="D56" s="11" t="s">
        <v>36</v>
      </c>
      <c r="E56" s="19" t="s">
        <v>23</v>
      </c>
      <c r="F56" s="20">
        <v>170220665</v>
      </c>
      <c r="G56" s="20" t="s">
        <v>102</v>
      </c>
      <c r="H56" s="8" t="s">
        <v>37</v>
      </c>
      <c r="I56" s="21">
        <v>226146872</v>
      </c>
      <c r="J56" s="22" t="s">
        <v>99</v>
      </c>
      <c r="K56" s="23">
        <v>697.92</v>
      </c>
      <c r="L56" s="23">
        <f>50+58.16+58.16+58.16+58.16+58.16+58.16+58.16+58.16+58.16+124.48</f>
        <v>697.91999999999985</v>
      </c>
      <c r="M56" s="19" t="s">
        <v>223</v>
      </c>
    </row>
    <row r="57" spans="1:13" ht="36" x14ac:dyDescent="0.25">
      <c r="A57" s="24" t="s">
        <v>13</v>
      </c>
      <c r="B57" s="9" t="s">
        <v>14</v>
      </c>
      <c r="C57" s="20">
        <v>85100000</v>
      </c>
      <c r="D57" s="11" t="s">
        <v>42</v>
      </c>
      <c r="E57" s="19" t="s">
        <v>15</v>
      </c>
      <c r="F57" s="20">
        <v>170013476</v>
      </c>
      <c r="G57" s="20" t="s">
        <v>104</v>
      </c>
      <c r="H57" s="8" t="s">
        <v>16</v>
      </c>
      <c r="I57" s="21">
        <v>202172139</v>
      </c>
      <c r="J57" s="22" t="s">
        <v>103</v>
      </c>
      <c r="K57" s="23">
        <v>1432000</v>
      </c>
      <c r="L57" s="23">
        <f>79089.52+60000+90976.19+78780.98+93339.92+91059.35+84523.4+81639.89+79480.21+86526.74+150679.64+46284.98</f>
        <v>1022380.82</v>
      </c>
      <c r="M57" s="19" t="s">
        <v>34</v>
      </c>
    </row>
    <row r="58" spans="1:13" ht="27" x14ac:dyDescent="0.25">
      <c r="A58" s="24" t="s">
        <v>13</v>
      </c>
      <c r="B58" s="9" t="s">
        <v>17</v>
      </c>
      <c r="C58" s="20">
        <v>85100000</v>
      </c>
      <c r="D58" s="11" t="s">
        <v>79</v>
      </c>
      <c r="E58" s="19" t="s">
        <v>15</v>
      </c>
      <c r="F58" s="20">
        <v>170013540</v>
      </c>
      <c r="G58" s="20" t="s">
        <v>106</v>
      </c>
      <c r="H58" s="8" t="s">
        <v>18</v>
      </c>
      <c r="I58" s="21">
        <v>212153756</v>
      </c>
      <c r="J58" s="22" t="s">
        <v>105</v>
      </c>
      <c r="K58" s="23">
        <v>1936756</v>
      </c>
      <c r="L58" s="23">
        <f>95990.08+95874.32+100674.74+103263.15+107950.92+107752.91+101222.19+107864.57+112721.04+103430.44+109705.66</f>
        <v>1146450.02</v>
      </c>
      <c r="M58" s="19" t="s">
        <v>34</v>
      </c>
    </row>
    <row r="59" spans="1:13" ht="36" x14ac:dyDescent="0.25">
      <c r="A59" s="24" t="s">
        <v>13</v>
      </c>
      <c r="B59" s="9" t="s">
        <v>17</v>
      </c>
      <c r="C59" s="20">
        <v>85100000</v>
      </c>
      <c r="D59" s="11" t="s">
        <v>80</v>
      </c>
      <c r="E59" s="19" t="s">
        <v>15</v>
      </c>
      <c r="F59" s="20">
        <v>170013479</v>
      </c>
      <c r="G59" s="20" t="s">
        <v>107</v>
      </c>
      <c r="H59" s="8" t="s">
        <v>19</v>
      </c>
      <c r="I59" s="21">
        <v>204954843</v>
      </c>
      <c r="J59" s="22" t="s">
        <v>105</v>
      </c>
      <c r="K59" s="23">
        <f>2625000-52047.5</f>
        <v>2572952.5</v>
      </c>
      <c r="L59" s="23">
        <f>129685.09+135075.95+146696.3+139419.68+138549.57+134759.49+136295.85+140814.24+137255.75+138227.07+133012.45</f>
        <v>1509791.44</v>
      </c>
      <c r="M59" s="19" t="s">
        <v>34</v>
      </c>
    </row>
    <row r="60" spans="1:13" ht="18" x14ac:dyDescent="0.25">
      <c r="A60" s="24" t="s">
        <v>13</v>
      </c>
      <c r="B60" s="9" t="s">
        <v>17</v>
      </c>
      <c r="C60" s="20">
        <v>85100000</v>
      </c>
      <c r="D60" s="11" t="s">
        <v>81</v>
      </c>
      <c r="E60" s="19" t="s">
        <v>15</v>
      </c>
      <c r="F60" s="20">
        <v>170013480</v>
      </c>
      <c r="G60" s="20" t="s">
        <v>108</v>
      </c>
      <c r="H60" s="8" t="s">
        <v>20</v>
      </c>
      <c r="I60" s="21">
        <v>203862855</v>
      </c>
      <c r="J60" s="22" t="s">
        <v>105</v>
      </c>
      <c r="K60" s="23">
        <v>466910</v>
      </c>
      <c r="L60" s="23">
        <f>10000+23361.84+25381.47+24390.73+25447.09+26778.86+25022.63+34715.75+23907.91+30017.83+26118.61+22376.77</f>
        <v>297519.49</v>
      </c>
      <c r="M60" s="19" t="s">
        <v>34</v>
      </c>
    </row>
    <row r="61" spans="1:13" ht="27" x14ac:dyDescent="0.25">
      <c r="A61" s="24" t="s">
        <v>13</v>
      </c>
      <c r="B61" s="9" t="s">
        <v>17</v>
      </c>
      <c r="C61" s="20">
        <v>85100000</v>
      </c>
      <c r="D61" s="11" t="s">
        <v>82</v>
      </c>
      <c r="E61" s="19" t="s">
        <v>15</v>
      </c>
      <c r="F61" s="20">
        <v>170013552</v>
      </c>
      <c r="G61" s="20" t="s">
        <v>109</v>
      </c>
      <c r="H61" s="8" t="s">
        <v>21</v>
      </c>
      <c r="I61" s="21">
        <v>205176780</v>
      </c>
      <c r="J61" s="22" t="s">
        <v>105</v>
      </c>
      <c r="K61" s="23">
        <v>5331363.2</v>
      </c>
      <c r="L61" s="23">
        <f>265155.81+150000+264538.09+273693.03+293082.41+283083.49+276900.32+304237.29+282014.56+279245.18+298600.21+304328.3</f>
        <v>3274878.69</v>
      </c>
      <c r="M61" s="19" t="s">
        <v>34</v>
      </c>
    </row>
    <row r="62" spans="1:13" ht="18" x14ac:dyDescent="0.25">
      <c r="A62" s="24" t="s">
        <v>13</v>
      </c>
      <c r="B62" s="9" t="s">
        <v>17</v>
      </c>
      <c r="C62" s="20">
        <v>85100000</v>
      </c>
      <c r="D62" s="11" t="s">
        <v>43</v>
      </c>
      <c r="E62" s="19" t="s">
        <v>15</v>
      </c>
      <c r="F62" s="20">
        <v>170013571</v>
      </c>
      <c r="G62" s="20" t="s">
        <v>110</v>
      </c>
      <c r="H62" s="8" t="s">
        <v>83</v>
      </c>
      <c r="I62" s="21">
        <v>404406335</v>
      </c>
      <c r="J62" s="22" t="s">
        <v>105</v>
      </c>
      <c r="K62" s="23">
        <f>999082-68880</f>
        <v>930202</v>
      </c>
      <c r="L62" s="23">
        <f>41362.18+45364.96+43304.46+49379.59+44562.23+44263.19+58520.37+44586.49+43756.16+43001.29+48904.3</f>
        <v>507005.22</v>
      </c>
      <c r="M62" s="19" t="s">
        <v>34</v>
      </c>
    </row>
    <row r="63" spans="1:13" ht="16.5" x14ac:dyDescent="0.25">
      <c r="A63" s="24" t="s">
        <v>13</v>
      </c>
      <c r="B63" s="9" t="s">
        <v>25</v>
      </c>
      <c r="C63" s="20" t="s">
        <v>78</v>
      </c>
      <c r="D63" s="11" t="s">
        <v>57</v>
      </c>
      <c r="E63" s="19" t="s">
        <v>26</v>
      </c>
      <c r="F63" s="20">
        <v>180000538</v>
      </c>
      <c r="G63" s="20" t="s">
        <v>112</v>
      </c>
      <c r="H63" s="8" t="s">
        <v>27</v>
      </c>
      <c r="I63" s="21">
        <v>204493002</v>
      </c>
      <c r="J63" s="22" t="s">
        <v>111</v>
      </c>
      <c r="K63" s="23">
        <v>320336.64000000001</v>
      </c>
      <c r="L63" s="23">
        <f>22182.53+23419.82+22387.01+21933.11+24636.7+26633.22+24187.41+22510.71+23626.4+25821.8+25317.28</f>
        <v>262655.99</v>
      </c>
      <c r="M63" s="19" t="s">
        <v>34</v>
      </c>
    </row>
    <row r="64" spans="1:13" ht="16.5" x14ac:dyDescent="0.25">
      <c r="A64" s="24" t="s">
        <v>13</v>
      </c>
      <c r="B64" s="9" t="s">
        <v>25</v>
      </c>
      <c r="C64" s="20" t="s">
        <v>78</v>
      </c>
      <c r="D64" s="11" t="s">
        <v>58</v>
      </c>
      <c r="E64" s="19" t="s">
        <v>26</v>
      </c>
      <c r="F64" s="20">
        <v>180000546</v>
      </c>
      <c r="G64" s="20" t="s">
        <v>113</v>
      </c>
      <c r="H64" s="8" t="s">
        <v>27</v>
      </c>
      <c r="I64" s="21">
        <v>204493002</v>
      </c>
      <c r="J64" s="22" t="s">
        <v>111</v>
      </c>
      <c r="K64" s="23">
        <v>60990</v>
      </c>
      <c r="L64" s="23">
        <f>3922.17+3629.27+3599.7+3325.33+4488.62+5486.06+5036.53+4844.47+4728.05+5100.19+5300.38</f>
        <v>49460.770000000004</v>
      </c>
      <c r="M64" s="19" t="s">
        <v>34</v>
      </c>
    </row>
    <row r="65" spans="1:13" ht="16.5" x14ac:dyDescent="0.25">
      <c r="A65" s="24" t="s">
        <v>13</v>
      </c>
      <c r="B65" s="17" t="s">
        <v>17</v>
      </c>
      <c r="C65" s="20">
        <v>30100000</v>
      </c>
      <c r="D65" s="11" t="s">
        <v>276</v>
      </c>
      <c r="E65" s="19" t="s">
        <v>26</v>
      </c>
      <c r="F65" s="20">
        <v>180025144</v>
      </c>
      <c r="G65" s="20" t="s">
        <v>407</v>
      </c>
      <c r="H65" s="8" t="s">
        <v>408</v>
      </c>
      <c r="I65" s="21" t="s">
        <v>409</v>
      </c>
      <c r="J65" s="22" t="s">
        <v>410</v>
      </c>
      <c r="K65" s="23">
        <f>80*7.24</f>
        <v>579.20000000000005</v>
      </c>
      <c r="L65" s="23">
        <v>579.20000000000005</v>
      </c>
      <c r="M65" s="19" t="s">
        <v>223</v>
      </c>
    </row>
    <row r="66" spans="1:13" ht="16.5" x14ac:dyDescent="0.25">
      <c r="A66" s="24" t="s">
        <v>13</v>
      </c>
      <c r="B66" s="17" t="s">
        <v>25</v>
      </c>
      <c r="C66" s="20">
        <v>79500000</v>
      </c>
      <c r="D66" s="11" t="s">
        <v>29</v>
      </c>
      <c r="E66" s="19" t="s">
        <v>23</v>
      </c>
      <c r="F66" s="20">
        <v>180052947</v>
      </c>
      <c r="G66" s="20" t="s">
        <v>119</v>
      </c>
      <c r="H66" s="8" t="s">
        <v>120</v>
      </c>
      <c r="I66" s="21">
        <v>404513914</v>
      </c>
      <c r="J66" s="22" t="s">
        <v>118</v>
      </c>
      <c r="K66" s="23">
        <v>2500</v>
      </c>
      <c r="L66" s="23">
        <f>79.27+245.75+204.35+63.5+121.61+84.88+72.76</f>
        <v>872.12</v>
      </c>
      <c r="M66" s="19" t="s">
        <v>34</v>
      </c>
    </row>
    <row r="67" spans="1:13" ht="16.5" x14ac:dyDescent="0.25">
      <c r="A67" s="24" t="s">
        <v>13</v>
      </c>
      <c r="B67" s="17" t="s">
        <v>25</v>
      </c>
      <c r="C67" s="20">
        <v>50100000</v>
      </c>
      <c r="D67" s="11" t="s">
        <v>35</v>
      </c>
      <c r="E67" s="19" t="s">
        <v>23</v>
      </c>
      <c r="F67" s="20">
        <v>180052955</v>
      </c>
      <c r="G67" s="20" t="s">
        <v>121</v>
      </c>
      <c r="H67" s="8" t="s">
        <v>122</v>
      </c>
      <c r="I67" s="21">
        <v>205273693</v>
      </c>
      <c r="J67" s="22" t="s">
        <v>118</v>
      </c>
      <c r="K67" s="23">
        <f>22*12+44*8</f>
        <v>616</v>
      </c>
      <c r="L67" s="23">
        <f>84+368</f>
        <v>452</v>
      </c>
      <c r="M67" s="19" t="s">
        <v>223</v>
      </c>
    </row>
    <row r="68" spans="1:13" ht="16.5" x14ac:dyDescent="0.25">
      <c r="A68" s="24" t="s">
        <v>13</v>
      </c>
      <c r="B68" s="17" t="s">
        <v>25</v>
      </c>
      <c r="C68" s="20">
        <v>79200000</v>
      </c>
      <c r="D68" s="11" t="s">
        <v>123</v>
      </c>
      <c r="E68" s="19" t="s">
        <v>15</v>
      </c>
      <c r="F68" s="20">
        <v>180000355</v>
      </c>
      <c r="G68" s="20" t="s">
        <v>125</v>
      </c>
      <c r="H68" s="8" t="s">
        <v>117</v>
      </c>
      <c r="I68" s="21">
        <v>205145403</v>
      </c>
      <c r="J68" s="22" t="s">
        <v>124</v>
      </c>
      <c r="K68" s="23">
        <v>164900</v>
      </c>
      <c r="L68" s="23">
        <v>78100</v>
      </c>
      <c r="M68" s="19" t="s">
        <v>34</v>
      </c>
    </row>
    <row r="69" spans="1:13" ht="16.5" x14ac:dyDescent="0.25">
      <c r="A69" s="24" t="s">
        <v>13</v>
      </c>
      <c r="B69" s="17" t="s">
        <v>25</v>
      </c>
      <c r="C69" s="20">
        <v>64200000</v>
      </c>
      <c r="D69" s="11" t="s">
        <v>32</v>
      </c>
      <c r="E69" s="19" t="s">
        <v>26</v>
      </c>
      <c r="F69" s="20">
        <v>180064117</v>
      </c>
      <c r="G69" s="20" t="s">
        <v>127</v>
      </c>
      <c r="H69" s="8" t="s">
        <v>33</v>
      </c>
      <c r="I69" s="21">
        <v>204876606</v>
      </c>
      <c r="J69" s="22" t="s">
        <v>126</v>
      </c>
      <c r="K69" s="23">
        <v>6000</v>
      </c>
      <c r="L69" s="23">
        <f>402.92+376.45+400.3+326.49+395.21+349.01+375.73+316.13+305.07</f>
        <v>3247.3100000000004</v>
      </c>
      <c r="M69" s="19" t="s">
        <v>34</v>
      </c>
    </row>
    <row r="70" spans="1:13" ht="16.5" x14ac:dyDescent="0.25">
      <c r="A70" s="24" t="s">
        <v>13</v>
      </c>
      <c r="B70" s="17" t="s">
        <v>17</v>
      </c>
      <c r="C70" s="20">
        <v>33600000</v>
      </c>
      <c r="D70" s="11" t="s">
        <v>411</v>
      </c>
      <c r="E70" s="19" t="s">
        <v>15</v>
      </c>
      <c r="F70" s="20">
        <v>180002650</v>
      </c>
      <c r="G70" s="20" t="s">
        <v>412</v>
      </c>
      <c r="H70" s="8" t="s">
        <v>413</v>
      </c>
      <c r="I70" s="21">
        <v>201951209</v>
      </c>
      <c r="J70" s="22" t="s">
        <v>414</v>
      </c>
      <c r="K70" s="23">
        <f>13000*1.48</f>
        <v>19240</v>
      </c>
      <c r="L70" s="23">
        <f>13000*1.48</f>
        <v>19240</v>
      </c>
      <c r="M70" s="19" t="s">
        <v>223</v>
      </c>
    </row>
    <row r="71" spans="1:13" ht="16.5" x14ac:dyDescent="0.25">
      <c r="A71" s="24" t="s">
        <v>13</v>
      </c>
      <c r="B71" s="17" t="s">
        <v>17</v>
      </c>
      <c r="C71" s="20">
        <v>33600000</v>
      </c>
      <c r="D71" s="11" t="s">
        <v>50</v>
      </c>
      <c r="E71" s="19" t="s">
        <v>15</v>
      </c>
      <c r="F71" s="20">
        <v>180002505</v>
      </c>
      <c r="G71" s="20" t="s">
        <v>129</v>
      </c>
      <c r="H71" s="8" t="s">
        <v>51</v>
      </c>
      <c r="I71" s="21">
        <v>204992393</v>
      </c>
      <c r="J71" s="22" t="s">
        <v>128</v>
      </c>
      <c r="K71" s="23">
        <v>39738</v>
      </c>
      <c r="L71" s="23">
        <f>17094+8436+555+4662+6216+2775</f>
        <v>39738</v>
      </c>
      <c r="M71" s="19" t="s">
        <v>223</v>
      </c>
    </row>
    <row r="72" spans="1:13" ht="16.5" x14ac:dyDescent="0.25">
      <c r="A72" s="24" t="s">
        <v>13</v>
      </c>
      <c r="B72" s="17" t="s">
        <v>25</v>
      </c>
      <c r="C72" s="20">
        <v>33600000</v>
      </c>
      <c r="D72" s="11" t="s">
        <v>415</v>
      </c>
      <c r="E72" s="19" t="s">
        <v>15</v>
      </c>
      <c r="F72" s="20">
        <v>180002728</v>
      </c>
      <c r="G72" s="20" t="s">
        <v>416</v>
      </c>
      <c r="H72" s="8" t="s">
        <v>59</v>
      </c>
      <c r="I72" s="21">
        <v>202203123</v>
      </c>
      <c r="J72" s="22" t="s">
        <v>417</v>
      </c>
      <c r="K72" s="23">
        <f>195000*0.075</f>
        <v>14625</v>
      </c>
      <c r="L72" s="23">
        <f>1500+7125+6000</f>
        <v>14625</v>
      </c>
      <c r="M72" s="19" t="s">
        <v>223</v>
      </c>
    </row>
    <row r="73" spans="1:13" ht="18" x14ac:dyDescent="0.25">
      <c r="A73" s="24" t="s">
        <v>13</v>
      </c>
      <c r="B73" s="17" t="s">
        <v>17</v>
      </c>
      <c r="C73" s="20">
        <v>79400000</v>
      </c>
      <c r="D73" s="11" t="s">
        <v>418</v>
      </c>
      <c r="E73" s="19" t="s">
        <v>15</v>
      </c>
      <c r="F73" s="20">
        <v>180002588</v>
      </c>
      <c r="G73" s="20" t="s">
        <v>419</v>
      </c>
      <c r="H73" s="8" t="s">
        <v>420</v>
      </c>
      <c r="I73" s="21">
        <v>1008006915</v>
      </c>
      <c r="J73" s="22" t="s">
        <v>421</v>
      </c>
      <c r="K73" s="23">
        <v>43750</v>
      </c>
      <c r="L73" s="23">
        <f>4375+21875+17500</f>
        <v>43750</v>
      </c>
      <c r="M73" s="19" t="s">
        <v>223</v>
      </c>
    </row>
    <row r="74" spans="1:13" ht="18" x14ac:dyDescent="0.25">
      <c r="A74" s="24" t="s">
        <v>13</v>
      </c>
      <c r="B74" s="17" t="s">
        <v>17</v>
      </c>
      <c r="C74" s="20">
        <v>79400000</v>
      </c>
      <c r="D74" s="11" t="s">
        <v>422</v>
      </c>
      <c r="E74" s="19" t="s">
        <v>15</v>
      </c>
      <c r="F74" s="20">
        <v>180003346</v>
      </c>
      <c r="G74" s="20" t="s">
        <v>423</v>
      </c>
      <c r="H74" s="8" t="s">
        <v>424</v>
      </c>
      <c r="I74" s="21">
        <v>404918522</v>
      </c>
      <c r="J74" s="22" t="s">
        <v>425</v>
      </c>
      <c r="K74" s="23">
        <v>42936</v>
      </c>
      <c r="L74" s="23">
        <f>4293.6+17174.4+21468</f>
        <v>42936</v>
      </c>
      <c r="M74" s="19" t="s">
        <v>223</v>
      </c>
    </row>
    <row r="75" spans="1:13" ht="16.5" x14ac:dyDescent="0.25">
      <c r="A75" s="24" t="s">
        <v>13</v>
      </c>
      <c r="B75" s="17" t="s">
        <v>25</v>
      </c>
      <c r="C75" s="20">
        <v>33100000</v>
      </c>
      <c r="D75" s="11" t="s">
        <v>426</v>
      </c>
      <c r="E75" s="19" t="s">
        <v>15</v>
      </c>
      <c r="F75" s="20">
        <v>180002993</v>
      </c>
      <c r="G75" s="20" t="s">
        <v>427</v>
      </c>
      <c r="H75" s="8" t="s">
        <v>68</v>
      </c>
      <c r="I75" s="21">
        <v>205187091</v>
      </c>
      <c r="J75" s="22" t="s">
        <v>428</v>
      </c>
      <c r="K75" s="23">
        <v>4617</v>
      </c>
      <c r="L75" s="23">
        <f>630+3987</f>
        <v>4617</v>
      </c>
      <c r="M75" s="19" t="s">
        <v>223</v>
      </c>
    </row>
    <row r="76" spans="1:13" ht="16.5" x14ac:dyDescent="0.25">
      <c r="A76" s="24" t="s">
        <v>13</v>
      </c>
      <c r="B76" s="17" t="s">
        <v>17</v>
      </c>
      <c r="C76" s="20">
        <v>33600000</v>
      </c>
      <c r="D76" s="11" t="s">
        <v>130</v>
      </c>
      <c r="E76" s="19" t="s">
        <v>15</v>
      </c>
      <c r="F76" s="20">
        <v>180002725</v>
      </c>
      <c r="G76" s="20" t="s">
        <v>132</v>
      </c>
      <c r="H76" s="8" t="s">
        <v>59</v>
      </c>
      <c r="I76" s="21">
        <v>202203123</v>
      </c>
      <c r="J76" s="22" t="s">
        <v>131</v>
      </c>
      <c r="K76" s="23">
        <v>16889</v>
      </c>
      <c r="L76" s="23">
        <v>15445.77</v>
      </c>
      <c r="M76" s="19" t="s">
        <v>34</v>
      </c>
    </row>
    <row r="77" spans="1:13" ht="16.5" x14ac:dyDescent="0.25">
      <c r="A77" s="24" t="s">
        <v>13</v>
      </c>
      <c r="B77" s="17" t="s">
        <v>14</v>
      </c>
      <c r="C77" s="20">
        <v>79300000</v>
      </c>
      <c r="D77" s="11" t="s">
        <v>133</v>
      </c>
      <c r="E77" s="19" t="s">
        <v>23</v>
      </c>
      <c r="F77" s="20">
        <v>180075215</v>
      </c>
      <c r="G77" s="20" t="s">
        <v>134</v>
      </c>
      <c r="H77" s="8" t="s">
        <v>135</v>
      </c>
      <c r="I77" s="21">
        <v>205035282</v>
      </c>
      <c r="J77" s="22" t="s">
        <v>131</v>
      </c>
      <c r="K77" s="23">
        <v>150</v>
      </c>
      <c r="L77" s="23">
        <f>30+90</f>
        <v>120</v>
      </c>
      <c r="M77" s="19" t="s">
        <v>223</v>
      </c>
    </row>
    <row r="78" spans="1:13" ht="16.5" x14ac:dyDescent="0.25">
      <c r="A78" s="24" t="s">
        <v>13</v>
      </c>
      <c r="B78" s="17" t="s">
        <v>25</v>
      </c>
      <c r="C78" s="20">
        <v>9200000</v>
      </c>
      <c r="D78" s="11" t="s">
        <v>38</v>
      </c>
      <c r="E78" s="19" t="s">
        <v>23</v>
      </c>
      <c r="F78" s="20">
        <v>180080729</v>
      </c>
      <c r="G78" s="20" t="s">
        <v>137</v>
      </c>
      <c r="H78" s="8" t="s">
        <v>54</v>
      </c>
      <c r="I78" s="21">
        <v>404878806</v>
      </c>
      <c r="J78" s="22" t="s">
        <v>136</v>
      </c>
      <c r="K78" s="23">
        <v>330</v>
      </c>
      <c r="L78" s="23">
        <f>100+100+100</f>
        <v>300</v>
      </c>
      <c r="M78" s="19" t="s">
        <v>223</v>
      </c>
    </row>
    <row r="79" spans="1:13" ht="16.5" x14ac:dyDescent="0.25">
      <c r="A79" s="24" t="s">
        <v>13</v>
      </c>
      <c r="B79" s="17" t="s">
        <v>17</v>
      </c>
      <c r="C79" s="20">
        <v>50100000</v>
      </c>
      <c r="D79" s="11" t="s">
        <v>138</v>
      </c>
      <c r="E79" s="19" t="s">
        <v>23</v>
      </c>
      <c r="F79" s="20">
        <v>180080737</v>
      </c>
      <c r="G79" s="20" t="s">
        <v>139</v>
      </c>
      <c r="H79" s="8" t="s">
        <v>54</v>
      </c>
      <c r="I79" s="21">
        <v>404878806</v>
      </c>
      <c r="J79" s="22" t="s">
        <v>136</v>
      </c>
      <c r="K79" s="23">
        <v>112</v>
      </c>
      <c r="L79" s="23">
        <f>24+32+24+32</f>
        <v>112</v>
      </c>
      <c r="M79" s="19" t="s">
        <v>223</v>
      </c>
    </row>
    <row r="80" spans="1:13" ht="16.5" x14ac:dyDescent="0.25">
      <c r="A80" s="24" t="s">
        <v>13</v>
      </c>
      <c r="B80" s="17" t="s">
        <v>17</v>
      </c>
      <c r="C80" s="20">
        <v>79800000</v>
      </c>
      <c r="D80" s="11" t="s">
        <v>429</v>
      </c>
      <c r="E80" s="19" t="s">
        <v>15</v>
      </c>
      <c r="F80" s="20">
        <v>180003845</v>
      </c>
      <c r="G80" s="20" t="s">
        <v>430</v>
      </c>
      <c r="H80" s="8" t="s">
        <v>431</v>
      </c>
      <c r="I80" s="21">
        <v>405228702</v>
      </c>
      <c r="J80" s="22" t="s">
        <v>432</v>
      </c>
      <c r="K80" s="23">
        <v>11767.95</v>
      </c>
      <c r="L80" s="23">
        <f>2082.7+2336.4+973.5+1091.5+849.6+4434.25</f>
        <v>11767.95</v>
      </c>
      <c r="M80" s="19" t="s">
        <v>223</v>
      </c>
    </row>
    <row r="81" spans="1:13" ht="16.5" x14ac:dyDescent="0.25">
      <c r="A81" s="24" t="s">
        <v>13</v>
      </c>
      <c r="B81" s="17" t="s">
        <v>17</v>
      </c>
      <c r="C81" s="20">
        <v>33600000</v>
      </c>
      <c r="D81" s="11" t="s">
        <v>140</v>
      </c>
      <c r="E81" s="19" t="s">
        <v>15</v>
      </c>
      <c r="F81" s="20">
        <v>180002547</v>
      </c>
      <c r="G81" s="20" t="s">
        <v>142</v>
      </c>
      <c r="H81" s="8" t="s">
        <v>40</v>
      </c>
      <c r="I81" s="21">
        <v>202161640</v>
      </c>
      <c r="J81" s="22" t="s">
        <v>141</v>
      </c>
      <c r="K81" s="23">
        <v>24850</v>
      </c>
      <c r="L81" s="23">
        <f>7700+10150+1050+1750+4200</f>
        <v>24850</v>
      </c>
      <c r="M81" s="19" t="s">
        <v>223</v>
      </c>
    </row>
    <row r="82" spans="1:13" ht="16.5" x14ac:dyDescent="0.25">
      <c r="A82" s="24" t="s">
        <v>13</v>
      </c>
      <c r="B82" s="17" t="s">
        <v>25</v>
      </c>
      <c r="C82" s="20">
        <v>22800000</v>
      </c>
      <c r="D82" s="11" t="s">
        <v>433</v>
      </c>
      <c r="E82" s="19" t="s">
        <v>15</v>
      </c>
      <c r="F82" s="20">
        <v>180004061</v>
      </c>
      <c r="G82" s="20" t="s">
        <v>434</v>
      </c>
      <c r="H82" s="8" t="s">
        <v>435</v>
      </c>
      <c r="I82" s="21">
        <v>405148969</v>
      </c>
      <c r="J82" s="22" t="s">
        <v>436</v>
      </c>
      <c r="K82" s="23">
        <f>1436+1436*18%</f>
        <v>1694.48</v>
      </c>
      <c r="L82" s="23">
        <f>1436+1436*18%</f>
        <v>1694.48</v>
      </c>
      <c r="M82" s="19" t="s">
        <v>223</v>
      </c>
    </row>
    <row r="83" spans="1:13" ht="16.5" x14ac:dyDescent="0.25">
      <c r="A83" s="24" t="s">
        <v>13</v>
      </c>
      <c r="B83" s="17" t="s">
        <v>25</v>
      </c>
      <c r="C83" s="20">
        <v>71600000</v>
      </c>
      <c r="D83" s="11" t="s">
        <v>181</v>
      </c>
      <c r="E83" s="19" t="s">
        <v>15</v>
      </c>
      <c r="F83" s="20">
        <v>180004466</v>
      </c>
      <c r="G83" s="20" t="s">
        <v>146</v>
      </c>
      <c r="H83" s="8" t="s">
        <v>147</v>
      </c>
      <c r="I83" s="21">
        <v>401962239</v>
      </c>
      <c r="J83" s="22" t="s">
        <v>182</v>
      </c>
      <c r="K83" s="23">
        <v>19650</v>
      </c>
      <c r="L83" s="23">
        <f>13755+5895</f>
        <v>19650</v>
      </c>
      <c r="M83" s="19" t="s">
        <v>223</v>
      </c>
    </row>
    <row r="84" spans="1:13" ht="16.5" x14ac:dyDescent="0.25">
      <c r="A84" s="24" t="s">
        <v>13</v>
      </c>
      <c r="B84" s="17" t="s">
        <v>14</v>
      </c>
      <c r="C84" s="20">
        <v>33600000</v>
      </c>
      <c r="D84" s="11" t="s">
        <v>183</v>
      </c>
      <c r="E84" s="19" t="s">
        <v>23</v>
      </c>
      <c r="F84" s="20">
        <v>180085023</v>
      </c>
      <c r="G84" s="20" t="s">
        <v>148</v>
      </c>
      <c r="H84" s="8" t="s">
        <v>53</v>
      </c>
      <c r="I84" s="21">
        <v>51205799300010</v>
      </c>
      <c r="J84" s="22" t="s">
        <v>184</v>
      </c>
      <c r="K84" s="25">
        <v>321436</v>
      </c>
      <c r="L84" s="25">
        <v>321436</v>
      </c>
      <c r="M84" s="19" t="s">
        <v>34</v>
      </c>
    </row>
    <row r="85" spans="1:13" ht="16.5" x14ac:dyDescent="0.25">
      <c r="A85" s="24" t="s">
        <v>13</v>
      </c>
      <c r="B85" s="17" t="s">
        <v>17</v>
      </c>
      <c r="C85" s="20">
        <v>33600000</v>
      </c>
      <c r="D85" s="11" t="s">
        <v>437</v>
      </c>
      <c r="E85" s="19" t="s">
        <v>15</v>
      </c>
      <c r="F85" s="20">
        <v>180004538</v>
      </c>
      <c r="G85" s="20" t="s">
        <v>438</v>
      </c>
      <c r="H85" s="8" t="s">
        <v>439</v>
      </c>
      <c r="I85" s="21">
        <v>202161640</v>
      </c>
      <c r="J85" s="22" t="s">
        <v>440</v>
      </c>
      <c r="K85" s="23">
        <f>10020*1.2</f>
        <v>12024</v>
      </c>
      <c r="L85" s="23">
        <f>5724+6300</f>
        <v>12024</v>
      </c>
      <c r="M85" s="19" t="s">
        <v>223</v>
      </c>
    </row>
    <row r="86" spans="1:13" ht="16.5" x14ac:dyDescent="0.25">
      <c r="A86" s="24" t="s">
        <v>13</v>
      </c>
      <c r="B86" s="17" t="s">
        <v>14</v>
      </c>
      <c r="C86" s="20">
        <v>33100000</v>
      </c>
      <c r="D86" s="11" t="s">
        <v>441</v>
      </c>
      <c r="E86" s="19" t="s">
        <v>15</v>
      </c>
      <c r="F86" s="20">
        <v>180001108</v>
      </c>
      <c r="G86" s="20" t="s">
        <v>442</v>
      </c>
      <c r="H86" s="8" t="s">
        <v>443</v>
      </c>
      <c r="I86" s="21">
        <v>211357841</v>
      </c>
      <c r="J86" s="22" t="s">
        <v>444</v>
      </c>
      <c r="K86" s="23">
        <v>1200000</v>
      </c>
      <c r="L86" s="23">
        <f>600000+600000</f>
        <v>1200000</v>
      </c>
      <c r="M86" s="19" t="s">
        <v>223</v>
      </c>
    </row>
    <row r="87" spans="1:13" ht="18" x14ac:dyDescent="0.25">
      <c r="A87" s="24" t="s">
        <v>13</v>
      </c>
      <c r="B87" s="17" t="s">
        <v>17</v>
      </c>
      <c r="C87" s="20">
        <v>33100000</v>
      </c>
      <c r="D87" s="11" t="s">
        <v>445</v>
      </c>
      <c r="E87" s="19" t="s">
        <v>15</v>
      </c>
      <c r="F87" s="20">
        <v>180005401</v>
      </c>
      <c r="G87" s="20" t="s">
        <v>446</v>
      </c>
      <c r="H87" s="8" t="s">
        <v>149</v>
      </c>
      <c r="I87" s="21">
        <v>416293549</v>
      </c>
      <c r="J87" s="22" t="s">
        <v>447</v>
      </c>
      <c r="K87" s="23">
        <v>16960</v>
      </c>
      <c r="L87" s="23">
        <v>16960</v>
      </c>
      <c r="M87" s="19" t="s">
        <v>223</v>
      </c>
    </row>
    <row r="88" spans="1:13" ht="16.5" x14ac:dyDescent="0.25">
      <c r="A88" s="24" t="s">
        <v>13</v>
      </c>
      <c r="B88" s="17" t="s">
        <v>25</v>
      </c>
      <c r="C88" s="20">
        <v>33600000</v>
      </c>
      <c r="D88" s="11" t="s">
        <v>185</v>
      </c>
      <c r="E88" s="19" t="s">
        <v>15</v>
      </c>
      <c r="F88" s="20">
        <v>180006415</v>
      </c>
      <c r="G88" s="20" t="s">
        <v>448</v>
      </c>
      <c r="H88" s="8" t="s">
        <v>150</v>
      </c>
      <c r="I88" s="21">
        <v>204568146</v>
      </c>
      <c r="J88" s="22" t="s">
        <v>449</v>
      </c>
      <c r="K88" s="23">
        <v>7564</v>
      </c>
      <c r="L88" s="23">
        <f>2110+300+2204+500+850+1500+100</f>
        <v>7564</v>
      </c>
      <c r="M88" s="19" t="s">
        <v>223</v>
      </c>
    </row>
    <row r="89" spans="1:13" ht="16.5" x14ac:dyDescent="0.25">
      <c r="A89" s="24" t="s">
        <v>13</v>
      </c>
      <c r="B89" s="17" t="s">
        <v>17</v>
      </c>
      <c r="C89" s="20">
        <v>39700000</v>
      </c>
      <c r="D89" s="11" t="s">
        <v>450</v>
      </c>
      <c r="E89" s="19" t="s">
        <v>23</v>
      </c>
      <c r="F89" s="20">
        <v>180106777</v>
      </c>
      <c r="G89" s="20" t="s">
        <v>451</v>
      </c>
      <c r="H89" s="8" t="s">
        <v>452</v>
      </c>
      <c r="I89" s="21">
        <v>205277608</v>
      </c>
      <c r="J89" s="22" t="s">
        <v>453</v>
      </c>
      <c r="K89" s="23">
        <v>4146</v>
      </c>
      <c r="L89" s="23">
        <f>1899+1899+348</f>
        <v>4146</v>
      </c>
      <c r="M89" s="19" t="s">
        <v>223</v>
      </c>
    </row>
    <row r="90" spans="1:13" s="36" customFormat="1" ht="16.5" x14ac:dyDescent="0.25">
      <c r="A90" s="24" t="s">
        <v>55</v>
      </c>
      <c r="B90" s="17" t="s">
        <v>56</v>
      </c>
      <c r="C90" s="20">
        <v>33600000</v>
      </c>
      <c r="D90" s="11" t="s">
        <v>61</v>
      </c>
      <c r="E90" s="19" t="s">
        <v>23</v>
      </c>
      <c r="F90" s="20">
        <v>180107863</v>
      </c>
      <c r="G90" s="20" t="s">
        <v>306</v>
      </c>
      <c r="H90" s="8" t="s">
        <v>62</v>
      </c>
      <c r="I90" s="21" t="s">
        <v>52</v>
      </c>
      <c r="J90" s="22" t="s">
        <v>305</v>
      </c>
      <c r="K90" s="25">
        <v>127731.28</v>
      </c>
      <c r="L90" s="25">
        <v>127731.28</v>
      </c>
      <c r="M90" s="19" t="s">
        <v>223</v>
      </c>
    </row>
    <row r="91" spans="1:13" ht="16.5" x14ac:dyDescent="0.25">
      <c r="A91" s="24" t="s">
        <v>13</v>
      </c>
      <c r="B91" s="17" t="s">
        <v>14</v>
      </c>
      <c r="C91" s="20">
        <v>33600000</v>
      </c>
      <c r="D91" s="11" t="s">
        <v>61</v>
      </c>
      <c r="E91" s="19" t="s">
        <v>23</v>
      </c>
      <c r="F91" s="20">
        <v>180107869</v>
      </c>
      <c r="G91" s="20" t="s">
        <v>151</v>
      </c>
      <c r="H91" s="8" t="s">
        <v>62</v>
      </c>
      <c r="I91" s="21" t="s">
        <v>52</v>
      </c>
      <c r="J91" s="22" t="s">
        <v>186</v>
      </c>
      <c r="K91" s="25">
        <v>118793.65</v>
      </c>
      <c r="L91" s="25">
        <v>116511.56</v>
      </c>
      <c r="M91" s="19" t="s">
        <v>34</v>
      </c>
    </row>
    <row r="92" spans="1:13" ht="16.5" x14ac:dyDescent="0.25">
      <c r="A92" s="24" t="s">
        <v>13</v>
      </c>
      <c r="B92" s="17" t="s">
        <v>25</v>
      </c>
      <c r="C92" s="20">
        <v>15800000</v>
      </c>
      <c r="D92" s="11" t="s">
        <v>187</v>
      </c>
      <c r="E92" s="19" t="s">
        <v>23</v>
      </c>
      <c r="F92" s="20">
        <v>180113410</v>
      </c>
      <c r="G92" s="20" t="s">
        <v>454</v>
      </c>
      <c r="H92" s="8" t="s">
        <v>152</v>
      </c>
      <c r="I92" s="21">
        <v>406092570</v>
      </c>
      <c r="J92" s="22" t="s">
        <v>455</v>
      </c>
      <c r="K92" s="23">
        <v>1524.39</v>
      </c>
      <c r="L92" s="23">
        <v>1524.39</v>
      </c>
      <c r="M92" s="19" t="s">
        <v>223</v>
      </c>
    </row>
    <row r="93" spans="1:13" ht="16.5" x14ac:dyDescent="0.25">
      <c r="A93" s="24" t="s">
        <v>13</v>
      </c>
      <c r="B93" s="17" t="s">
        <v>14</v>
      </c>
      <c r="C93" s="20">
        <v>39200000</v>
      </c>
      <c r="D93" s="11" t="s">
        <v>456</v>
      </c>
      <c r="E93" s="19" t="s">
        <v>23</v>
      </c>
      <c r="F93" s="20">
        <v>180109669</v>
      </c>
      <c r="G93" s="20" t="s">
        <v>457</v>
      </c>
      <c r="H93" s="8" t="s">
        <v>458</v>
      </c>
      <c r="I93" s="21">
        <v>205050905</v>
      </c>
      <c r="J93" s="22" t="s">
        <v>455</v>
      </c>
      <c r="K93" s="23">
        <v>430.8</v>
      </c>
      <c r="L93" s="23">
        <v>430.8</v>
      </c>
      <c r="M93" s="19" t="s">
        <v>223</v>
      </c>
    </row>
    <row r="94" spans="1:13" ht="45" x14ac:dyDescent="0.25">
      <c r="A94" s="24" t="s">
        <v>13</v>
      </c>
      <c r="B94" s="17" t="s">
        <v>17</v>
      </c>
      <c r="C94" s="20">
        <v>85100000</v>
      </c>
      <c r="D94" s="11" t="s">
        <v>188</v>
      </c>
      <c r="E94" s="19" t="s">
        <v>15</v>
      </c>
      <c r="F94" s="20">
        <v>180005936</v>
      </c>
      <c r="G94" s="20" t="s">
        <v>153</v>
      </c>
      <c r="H94" s="8" t="s">
        <v>154</v>
      </c>
      <c r="I94" s="21">
        <v>203834716</v>
      </c>
      <c r="J94" s="22" t="s">
        <v>189</v>
      </c>
      <c r="K94" s="23">
        <v>333142.25</v>
      </c>
      <c r="L94" s="23">
        <f>17626.17+23727.96+32804.51+51565.42+74319.2</f>
        <v>200043.26</v>
      </c>
      <c r="M94" s="19" t="s">
        <v>34</v>
      </c>
    </row>
    <row r="95" spans="1:13" ht="16.5" x14ac:dyDescent="0.25">
      <c r="A95" s="24" t="s">
        <v>13</v>
      </c>
      <c r="B95" s="17" t="s">
        <v>17</v>
      </c>
      <c r="C95" s="20">
        <v>66500000</v>
      </c>
      <c r="D95" s="11" t="s">
        <v>115</v>
      </c>
      <c r="E95" s="19" t="s">
        <v>23</v>
      </c>
      <c r="F95" s="20">
        <v>180111266</v>
      </c>
      <c r="G95" s="20" t="s">
        <v>459</v>
      </c>
      <c r="H95" s="8" t="s">
        <v>67</v>
      </c>
      <c r="I95" s="21">
        <v>204568896</v>
      </c>
      <c r="J95" s="22" t="s">
        <v>460</v>
      </c>
      <c r="K95" s="23">
        <v>571</v>
      </c>
      <c r="L95" s="23">
        <v>571</v>
      </c>
      <c r="M95" s="19" t="s">
        <v>223</v>
      </c>
    </row>
    <row r="96" spans="1:13" ht="27" x14ac:dyDescent="0.25">
      <c r="A96" s="24" t="s">
        <v>13</v>
      </c>
      <c r="B96" s="17" t="s">
        <v>14</v>
      </c>
      <c r="C96" s="20">
        <v>33600000</v>
      </c>
      <c r="D96" s="11" t="s">
        <v>461</v>
      </c>
      <c r="E96" s="19" t="s">
        <v>15</v>
      </c>
      <c r="F96" s="20">
        <v>180007003</v>
      </c>
      <c r="G96" s="20" t="s">
        <v>462</v>
      </c>
      <c r="H96" s="8" t="s">
        <v>463</v>
      </c>
      <c r="I96" s="21">
        <v>205256220</v>
      </c>
      <c r="J96" s="22" t="s">
        <v>464</v>
      </c>
      <c r="K96" s="23">
        <v>150336</v>
      </c>
      <c r="L96" s="23">
        <v>150336</v>
      </c>
      <c r="M96" s="19" t="s">
        <v>223</v>
      </c>
    </row>
    <row r="97" spans="1:13" ht="16.5" x14ac:dyDescent="0.25">
      <c r="A97" s="24" t="s">
        <v>13</v>
      </c>
      <c r="B97" s="17" t="s">
        <v>14</v>
      </c>
      <c r="C97" s="20">
        <v>55500000</v>
      </c>
      <c r="D97" s="11" t="s">
        <v>465</v>
      </c>
      <c r="E97" s="19" t="s">
        <v>23</v>
      </c>
      <c r="F97" s="20">
        <v>180114207</v>
      </c>
      <c r="G97" s="20" t="s">
        <v>466</v>
      </c>
      <c r="H97" s="8" t="s">
        <v>467</v>
      </c>
      <c r="I97" s="21">
        <v>206118075</v>
      </c>
      <c r="J97" s="22" t="s">
        <v>468</v>
      </c>
      <c r="K97" s="23">
        <v>1407.6</v>
      </c>
      <c r="L97" s="23">
        <v>1407.6</v>
      </c>
      <c r="M97" s="19" t="s">
        <v>223</v>
      </c>
    </row>
    <row r="98" spans="1:13" ht="16.5" x14ac:dyDescent="0.25">
      <c r="A98" s="24" t="s">
        <v>13</v>
      </c>
      <c r="B98" s="17" t="s">
        <v>14</v>
      </c>
      <c r="C98" s="20">
        <v>33100000</v>
      </c>
      <c r="D98" s="11" t="s">
        <v>469</v>
      </c>
      <c r="E98" s="19" t="s">
        <v>15</v>
      </c>
      <c r="F98" s="20">
        <v>180006978</v>
      </c>
      <c r="G98" s="20" t="s">
        <v>470</v>
      </c>
      <c r="H98" s="8" t="s">
        <v>155</v>
      </c>
      <c r="I98" s="21">
        <v>205202029</v>
      </c>
      <c r="J98" s="22" t="s">
        <v>471</v>
      </c>
      <c r="K98" s="23">
        <v>10360</v>
      </c>
      <c r="L98" s="23">
        <f>9260+1100</f>
        <v>10360</v>
      </c>
      <c r="M98" s="19" t="s">
        <v>223</v>
      </c>
    </row>
    <row r="99" spans="1:13" ht="18" x14ac:dyDescent="0.25">
      <c r="A99" s="24" t="s">
        <v>13</v>
      </c>
      <c r="B99" s="17" t="s">
        <v>14</v>
      </c>
      <c r="C99" s="20">
        <v>79300000</v>
      </c>
      <c r="D99" s="11" t="s">
        <v>190</v>
      </c>
      <c r="E99" s="19" t="s">
        <v>15</v>
      </c>
      <c r="F99" s="20">
        <v>180007160</v>
      </c>
      <c r="G99" s="20" t="s">
        <v>156</v>
      </c>
      <c r="H99" s="8" t="s">
        <v>157</v>
      </c>
      <c r="I99" s="21">
        <v>202230255</v>
      </c>
      <c r="J99" s="22" t="s">
        <v>191</v>
      </c>
      <c r="K99" s="23">
        <v>72000</v>
      </c>
      <c r="L99" s="23">
        <f>14400+10800</f>
        <v>25200</v>
      </c>
      <c r="M99" s="19" t="s">
        <v>34</v>
      </c>
    </row>
    <row r="100" spans="1:13" ht="16.5" x14ac:dyDescent="0.25">
      <c r="A100" s="24" t="s">
        <v>13</v>
      </c>
      <c r="B100" s="17" t="s">
        <v>14</v>
      </c>
      <c r="C100" s="20">
        <v>33600000</v>
      </c>
      <c r="D100" s="11" t="s">
        <v>472</v>
      </c>
      <c r="E100" s="19" t="s">
        <v>15</v>
      </c>
      <c r="F100" s="20">
        <v>180007797</v>
      </c>
      <c r="G100" s="20" t="s">
        <v>473</v>
      </c>
      <c r="H100" s="8" t="s">
        <v>439</v>
      </c>
      <c r="I100" s="21">
        <v>202161640</v>
      </c>
      <c r="J100" s="22" t="s">
        <v>474</v>
      </c>
      <c r="K100" s="23">
        <v>19404</v>
      </c>
      <c r="L100" s="23">
        <v>19404</v>
      </c>
      <c r="M100" s="19" t="s">
        <v>223</v>
      </c>
    </row>
    <row r="101" spans="1:13" ht="16.5" x14ac:dyDescent="0.25">
      <c r="A101" s="24" t="s">
        <v>13</v>
      </c>
      <c r="B101" s="17" t="s">
        <v>14</v>
      </c>
      <c r="C101" s="20">
        <v>33600000</v>
      </c>
      <c r="D101" s="11" t="s">
        <v>475</v>
      </c>
      <c r="E101" s="19" t="s">
        <v>15</v>
      </c>
      <c r="F101" s="20">
        <v>180007798</v>
      </c>
      <c r="G101" s="20" t="s">
        <v>476</v>
      </c>
      <c r="H101" s="8" t="s">
        <v>155</v>
      </c>
      <c r="I101" s="21">
        <v>205202029</v>
      </c>
      <c r="J101" s="22" t="s">
        <v>477</v>
      </c>
      <c r="K101" s="23">
        <f>14*357.5</f>
        <v>5005</v>
      </c>
      <c r="L101" s="23">
        <f>13*357.5+357.5</f>
        <v>5005</v>
      </c>
      <c r="M101" s="19" t="s">
        <v>223</v>
      </c>
    </row>
    <row r="102" spans="1:13" ht="36" x14ac:dyDescent="0.25">
      <c r="A102" s="24" t="s">
        <v>13</v>
      </c>
      <c r="B102" s="17" t="s">
        <v>14</v>
      </c>
      <c r="C102" s="20">
        <v>80500000</v>
      </c>
      <c r="D102" s="11" t="s">
        <v>192</v>
      </c>
      <c r="E102" s="19" t="s">
        <v>15</v>
      </c>
      <c r="F102" s="20">
        <v>180007920</v>
      </c>
      <c r="G102" s="20" t="s">
        <v>158</v>
      </c>
      <c r="H102" s="8" t="s">
        <v>159</v>
      </c>
      <c r="I102" s="21">
        <v>202430814</v>
      </c>
      <c r="J102" s="22" t="s">
        <v>193</v>
      </c>
      <c r="K102" s="23">
        <v>54780</v>
      </c>
      <c r="L102" s="23">
        <f>14101+36645</f>
        <v>50746</v>
      </c>
      <c r="M102" s="19" t="s">
        <v>34</v>
      </c>
    </row>
    <row r="103" spans="1:13" ht="16.5" x14ac:dyDescent="0.25">
      <c r="A103" s="24" t="s">
        <v>13</v>
      </c>
      <c r="B103" s="17" t="s">
        <v>14</v>
      </c>
      <c r="C103" s="20">
        <v>45200000</v>
      </c>
      <c r="D103" s="11" t="s">
        <v>194</v>
      </c>
      <c r="E103" s="19" t="s">
        <v>15</v>
      </c>
      <c r="F103" s="20">
        <v>180006644</v>
      </c>
      <c r="G103" s="20" t="s">
        <v>160</v>
      </c>
      <c r="H103" s="8" t="s">
        <v>161</v>
      </c>
      <c r="I103" s="21">
        <v>206298941</v>
      </c>
      <c r="J103" s="22" t="s">
        <v>301</v>
      </c>
      <c r="K103" s="23">
        <v>613522.78</v>
      </c>
      <c r="L103" s="23">
        <f>184057+136065.61</f>
        <v>320122.61</v>
      </c>
      <c r="M103" s="19" t="s">
        <v>34</v>
      </c>
    </row>
    <row r="104" spans="1:13" ht="16.5" x14ac:dyDescent="0.25">
      <c r="A104" s="24" t="s">
        <v>13</v>
      </c>
      <c r="B104" s="17" t="s">
        <v>14</v>
      </c>
      <c r="C104" s="20">
        <v>33100000</v>
      </c>
      <c r="D104" s="11" t="s">
        <v>478</v>
      </c>
      <c r="E104" s="19" t="s">
        <v>15</v>
      </c>
      <c r="F104" s="20">
        <v>180008442</v>
      </c>
      <c r="G104" s="20" t="s">
        <v>479</v>
      </c>
      <c r="H104" s="8" t="s">
        <v>155</v>
      </c>
      <c r="I104" s="21">
        <v>205202029</v>
      </c>
      <c r="J104" s="22" t="s">
        <v>480</v>
      </c>
      <c r="K104" s="23">
        <v>15000</v>
      </c>
      <c r="L104" s="23">
        <v>15000</v>
      </c>
      <c r="M104" s="19" t="s">
        <v>223</v>
      </c>
    </row>
    <row r="105" spans="1:13" ht="16.5" x14ac:dyDescent="0.25">
      <c r="A105" s="24" t="s">
        <v>13</v>
      </c>
      <c r="B105" s="17" t="s">
        <v>17</v>
      </c>
      <c r="C105" s="20">
        <v>33100000</v>
      </c>
      <c r="D105" s="11" t="s">
        <v>195</v>
      </c>
      <c r="E105" s="19" t="s">
        <v>15</v>
      </c>
      <c r="F105" s="20">
        <v>180008175</v>
      </c>
      <c r="G105" s="20" t="s">
        <v>481</v>
      </c>
      <c r="H105" s="8" t="s">
        <v>162</v>
      </c>
      <c r="I105" s="21">
        <v>404901834</v>
      </c>
      <c r="J105" s="22" t="s">
        <v>482</v>
      </c>
      <c r="K105" s="23">
        <v>81000</v>
      </c>
      <c r="L105" s="23">
        <v>81000</v>
      </c>
      <c r="M105" s="19" t="s">
        <v>223</v>
      </c>
    </row>
    <row r="106" spans="1:13" ht="45" x14ac:dyDescent="0.25">
      <c r="A106" s="24" t="s">
        <v>13</v>
      </c>
      <c r="B106" s="17" t="s">
        <v>14</v>
      </c>
      <c r="C106" s="20">
        <v>80500000</v>
      </c>
      <c r="D106" s="11" t="s">
        <v>483</v>
      </c>
      <c r="E106" s="19" t="s">
        <v>15</v>
      </c>
      <c r="F106" s="20">
        <v>180008493</v>
      </c>
      <c r="G106" s="20" t="s">
        <v>484</v>
      </c>
      <c r="H106" s="8" t="s">
        <v>159</v>
      </c>
      <c r="I106" s="21">
        <v>202430814</v>
      </c>
      <c r="J106" s="22" t="s">
        <v>485</v>
      </c>
      <c r="K106" s="23">
        <v>31117</v>
      </c>
      <c r="L106" s="23">
        <f>9335.1+21781.9</f>
        <v>31117</v>
      </c>
      <c r="M106" s="19" t="s">
        <v>223</v>
      </c>
    </row>
    <row r="107" spans="1:13" ht="16.5" x14ac:dyDescent="0.25">
      <c r="A107" s="24" t="s">
        <v>13</v>
      </c>
      <c r="B107" s="17" t="s">
        <v>17</v>
      </c>
      <c r="C107" s="20">
        <v>33700000</v>
      </c>
      <c r="D107" s="11" t="s">
        <v>196</v>
      </c>
      <c r="E107" s="19" t="s">
        <v>23</v>
      </c>
      <c r="F107" s="20">
        <v>180137268</v>
      </c>
      <c r="G107" s="20" t="s">
        <v>163</v>
      </c>
      <c r="H107" s="8" t="s">
        <v>90</v>
      </c>
      <c r="I107" s="21" t="s">
        <v>91</v>
      </c>
      <c r="J107" s="22" t="s">
        <v>197</v>
      </c>
      <c r="K107" s="25">
        <f>39554.02+2521.4</f>
        <v>42075.42</v>
      </c>
      <c r="L107" s="25">
        <f>39554.02+2521.4</f>
        <v>42075.42</v>
      </c>
      <c r="M107" s="19" t="s">
        <v>34</v>
      </c>
    </row>
    <row r="108" spans="1:13" ht="36" x14ac:dyDescent="0.25">
      <c r="A108" s="24" t="s">
        <v>13</v>
      </c>
      <c r="B108" s="17" t="s">
        <v>14</v>
      </c>
      <c r="C108" s="20">
        <v>80500000</v>
      </c>
      <c r="D108" s="11" t="s">
        <v>198</v>
      </c>
      <c r="E108" s="19" t="s">
        <v>15</v>
      </c>
      <c r="F108" s="20">
        <v>180007985</v>
      </c>
      <c r="G108" s="20" t="s">
        <v>164</v>
      </c>
      <c r="H108" s="8" t="s">
        <v>74</v>
      </c>
      <c r="I108" s="21">
        <v>202905945</v>
      </c>
      <c r="J108" s="22" t="s">
        <v>199</v>
      </c>
      <c r="K108" s="23">
        <v>212000</v>
      </c>
      <c r="L108" s="23">
        <f>30000+113600</f>
        <v>143600</v>
      </c>
      <c r="M108" s="19" t="s">
        <v>34</v>
      </c>
    </row>
    <row r="109" spans="1:13" ht="16.5" x14ac:dyDescent="0.25">
      <c r="A109" s="24" t="s">
        <v>13</v>
      </c>
      <c r="B109" s="17" t="s">
        <v>17</v>
      </c>
      <c r="C109" s="20">
        <v>33100000</v>
      </c>
      <c r="D109" s="11" t="s">
        <v>200</v>
      </c>
      <c r="E109" s="19" t="s">
        <v>15</v>
      </c>
      <c r="F109" s="20">
        <v>180008558</v>
      </c>
      <c r="G109" s="20" t="s">
        <v>165</v>
      </c>
      <c r="H109" s="8" t="s">
        <v>149</v>
      </c>
      <c r="I109" s="21">
        <v>416293549</v>
      </c>
      <c r="J109" s="22" t="s">
        <v>201</v>
      </c>
      <c r="K109" s="23">
        <v>35978</v>
      </c>
      <c r="L109" s="23">
        <f>3587+32383</f>
        <v>35970</v>
      </c>
      <c r="M109" s="19" t="s">
        <v>223</v>
      </c>
    </row>
    <row r="110" spans="1:13" ht="16.5" x14ac:dyDescent="0.25">
      <c r="A110" s="24" t="s">
        <v>13</v>
      </c>
      <c r="B110" s="17" t="s">
        <v>17</v>
      </c>
      <c r="C110" s="20">
        <v>33600000</v>
      </c>
      <c r="D110" s="11" t="s">
        <v>202</v>
      </c>
      <c r="E110" s="19" t="s">
        <v>15</v>
      </c>
      <c r="F110" s="20">
        <v>180008662</v>
      </c>
      <c r="G110" s="20" t="s">
        <v>166</v>
      </c>
      <c r="H110" s="8" t="s">
        <v>167</v>
      </c>
      <c r="I110" s="21">
        <v>204963851</v>
      </c>
      <c r="J110" s="22" t="s">
        <v>203</v>
      </c>
      <c r="K110" s="23">
        <v>319216</v>
      </c>
      <c r="L110" s="23">
        <f>113320+102948</f>
        <v>216268</v>
      </c>
      <c r="M110" s="19" t="s">
        <v>34</v>
      </c>
    </row>
    <row r="111" spans="1:13" ht="18" x14ac:dyDescent="0.25">
      <c r="A111" s="24" t="s">
        <v>13</v>
      </c>
      <c r="B111" s="17" t="s">
        <v>14</v>
      </c>
      <c r="C111" s="20">
        <v>79300000</v>
      </c>
      <c r="D111" s="11" t="s">
        <v>204</v>
      </c>
      <c r="E111" s="19" t="s">
        <v>15</v>
      </c>
      <c r="F111" s="20">
        <v>180008496</v>
      </c>
      <c r="G111" s="20" t="s">
        <v>168</v>
      </c>
      <c r="H111" s="8" t="s">
        <v>143</v>
      </c>
      <c r="I111" s="21">
        <v>204977230</v>
      </c>
      <c r="J111" s="22" t="s">
        <v>205</v>
      </c>
      <c r="K111" s="23">
        <v>204238</v>
      </c>
      <c r="L111" s="23">
        <f>2000+22500</f>
        <v>24500</v>
      </c>
      <c r="M111" s="19" t="s">
        <v>34</v>
      </c>
    </row>
    <row r="112" spans="1:13" ht="18" x14ac:dyDescent="0.25">
      <c r="A112" s="24" t="s">
        <v>13</v>
      </c>
      <c r="B112" s="17" t="s">
        <v>14</v>
      </c>
      <c r="C112" s="20">
        <v>33600000</v>
      </c>
      <c r="D112" s="11" t="s">
        <v>308</v>
      </c>
      <c r="E112" s="19" t="s">
        <v>15</v>
      </c>
      <c r="F112" s="20">
        <v>180009215</v>
      </c>
      <c r="G112" s="20" t="s">
        <v>169</v>
      </c>
      <c r="H112" s="8" t="s">
        <v>39</v>
      </c>
      <c r="I112" s="21">
        <v>204918544</v>
      </c>
      <c r="J112" s="22" t="s">
        <v>206</v>
      </c>
      <c r="K112" s="23">
        <v>53370</v>
      </c>
      <c r="L112" s="23">
        <f>12320+5440+3640+31970</f>
        <v>53370</v>
      </c>
      <c r="M112" s="19" t="s">
        <v>223</v>
      </c>
    </row>
    <row r="113" spans="1:13" ht="18" x14ac:dyDescent="0.25">
      <c r="A113" s="24" t="s">
        <v>13</v>
      </c>
      <c r="B113" s="17" t="s">
        <v>14</v>
      </c>
      <c r="C113" s="20">
        <v>33600000</v>
      </c>
      <c r="D113" s="11" t="s">
        <v>486</v>
      </c>
      <c r="E113" s="19" t="s">
        <v>15</v>
      </c>
      <c r="F113" s="20">
        <v>180009532</v>
      </c>
      <c r="G113" s="20" t="s">
        <v>487</v>
      </c>
      <c r="H113" s="8" t="s">
        <v>439</v>
      </c>
      <c r="I113" s="21">
        <v>202161640</v>
      </c>
      <c r="J113" s="22" t="s">
        <v>488</v>
      </c>
      <c r="K113" s="23">
        <v>17500</v>
      </c>
      <c r="L113" s="23">
        <v>17500</v>
      </c>
      <c r="M113" s="19" t="s">
        <v>223</v>
      </c>
    </row>
    <row r="114" spans="1:13" ht="16.5" x14ac:dyDescent="0.25">
      <c r="A114" s="24" t="s">
        <v>13</v>
      </c>
      <c r="B114" s="17" t="s">
        <v>17</v>
      </c>
      <c r="C114" s="20">
        <v>33600000</v>
      </c>
      <c r="D114" s="11" t="s">
        <v>207</v>
      </c>
      <c r="E114" s="19" t="s">
        <v>15</v>
      </c>
      <c r="F114" s="20">
        <v>180009304</v>
      </c>
      <c r="G114" s="20" t="s">
        <v>170</v>
      </c>
      <c r="H114" s="8" t="s">
        <v>41</v>
      </c>
      <c r="I114" s="21">
        <v>204996772</v>
      </c>
      <c r="J114" s="22" t="s">
        <v>208</v>
      </c>
      <c r="K114" s="23">
        <v>740274</v>
      </c>
      <c r="L114" s="23">
        <f>183330+556944</f>
        <v>740274</v>
      </c>
      <c r="M114" s="19" t="s">
        <v>223</v>
      </c>
    </row>
    <row r="115" spans="1:13" ht="16.5" x14ac:dyDescent="0.25">
      <c r="A115" s="24" t="s">
        <v>13</v>
      </c>
      <c r="B115" s="17" t="s">
        <v>17</v>
      </c>
      <c r="C115" s="20">
        <v>38400000</v>
      </c>
      <c r="D115" s="11" t="s">
        <v>209</v>
      </c>
      <c r="E115" s="19" t="s">
        <v>15</v>
      </c>
      <c r="F115" s="20">
        <v>180010219</v>
      </c>
      <c r="G115" s="20" t="s">
        <v>171</v>
      </c>
      <c r="H115" s="8" t="s">
        <v>155</v>
      </c>
      <c r="I115" s="21">
        <v>205202029</v>
      </c>
      <c r="J115" s="22" t="s">
        <v>210</v>
      </c>
      <c r="K115" s="23">
        <v>31279</v>
      </c>
      <c r="L115" s="23">
        <f>506+29508+1020+245</f>
        <v>31279</v>
      </c>
      <c r="M115" s="19" t="s">
        <v>223</v>
      </c>
    </row>
    <row r="116" spans="1:13" ht="18" x14ac:dyDescent="0.25">
      <c r="A116" s="24" t="s">
        <v>13</v>
      </c>
      <c r="B116" s="17" t="s">
        <v>17</v>
      </c>
      <c r="C116" s="20">
        <v>33600000</v>
      </c>
      <c r="D116" s="11" t="s">
        <v>211</v>
      </c>
      <c r="E116" s="19" t="s">
        <v>15</v>
      </c>
      <c r="F116" s="20">
        <v>180010220</v>
      </c>
      <c r="G116" s="20" t="s">
        <v>172</v>
      </c>
      <c r="H116" s="8" t="s">
        <v>144</v>
      </c>
      <c r="I116" s="21">
        <v>406204290</v>
      </c>
      <c r="J116" s="22" t="s">
        <v>212</v>
      </c>
      <c r="K116" s="23">
        <v>174480</v>
      </c>
      <c r="L116" s="23">
        <f>87240+87240</f>
        <v>174480</v>
      </c>
      <c r="M116" s="19" t="s">
        <v>223</v>
      </c>
    </row>
    <row r="117" spans="1:13" ht="18" x14ac:dyDescent="0.25">
      <c r="A117" s="24" t="s">
        <v>13</v>
      </c>
      <c r="B117" s="17" t="s">
        <v>14</v>
      </c>
      <c r="C117" s="20">
        <v>80500000</v>
      </c>
      <c r="D117" s="11" t="s">
        <v>213</v>
      </c>
      <c r="E117" s="19" t="s">
        <v>15</v>
      </c>
      <c r="F117" s="20">
        <v>180008991</v>
      </c>
      <c r="G117" s="20" t="s">
        <v>173</v>
      </c>
      <c r="H117" s="8" t="s">
        <v>143</v>
      </c>
      <c r="I117" s="21">
        <v>204977230</v>
      </c>
      <c r="J117" s="22" t="s">
        <v>214</v>
      </c>
      <c r="K117" s="23">
        <v>565500</v>
      </c>
      <c r="L117" s="23">
        <f>43000+99060</f>
        <v>142060</v>
      </c>
      <c r="M117" s="19" t="s">
        <v>34</v>
      </c>
    </row>
    <row r="118" spans="1:13" ht="16.5" x14ac:dyDescent="0.25">
      <c r="A118" s="24" t="s">
        <v>13</v>
      </c>
      <c r="B118" s="17" t="s">
        <v>17</v>
      </c>
      <c r="C118" s="20">
        <v>33600000</v>
      </c>
      <c r="D118" s="11" t="s">
        <v>489</v>
      </c>
      <c r="E118" s="19" t="s">
        <v>15</v>
      </c>
      <c r="F118" s="20">
        <v>180011226</v>
      </c>
      <c r="G118" s="20" t="s">
        <v>490</v>
      </c>
      <c r="H118" s="8" t="s">
        <v>491</v>
      </c>
      <c r="I118" s="21">
        <v>405126929</v>
      </c>
      <c r="J118" s="22" t="s">
        <v>492</v>
      </c>
      <c r="K118" s="23">
        <f>1140*5</f>
        <v>5700</v>
      </c>
      <c r="L118" s="23">
        <v>5700</v>
      </c>
      <c r="M118" s="19" t="s">
        <v>223</v>
      </c>
    </row>
    <row r="119" spans="1:13" ht="18" x14ac:dyDescent="0.25">
      <c r="A119" s="24" t="s">
        <v>13</v>
      </c>
      <c r="B119" s="17" t="s">
        <v>14</v>
      </c>
      <c r="C119" s="20">
        <v>79300000</v>
      </c>
      <c r="D119" s="11" t="s">
        <v>215</v>
      </c>
      <c r="E119" s="19" t="s">
        <v>15</v>
      </c>
      <c r="F119" s="20">
        <v>180011562</v>
      </c>
      <c r="G119" s="20" t="s">
        <v>174</v>
      </c>
      <c r="H119" s="8" t="s">
        <v>143</v>
      </c>
      <c r="I119" s="21">
        <v>204977230</v>
      </c>
      <c r="J119" s="22" t="s">
        <v>216</v>
      </c>
      <c r="K119" s="23">
        <v>88500</v>
      </c>
      <c r="L119" s="23">
        <f>12500+16500</f>
        <v>29000</v>
      </c>
      <c r="M119" s="19" t="s">
        <v>34</v>
      </c>
    </row>
    <row r="120" spans="1:13" ht="16.5" x14ac:dyDescent="0.25">
      <c r="A120" s="24" t="s">
        <v>13</v>
      </c>
      <c r="B120" s="17" t="s">
        <v>14</v>
      </c>
      <c r="C120" s="20">
        <v>33100000</v>
      </c>
      <c r="D120" s="11" t="s">
        <v>493</v>
      </c>
      <c r="E120" s="19" t="s">
        <v>15</v>
      </c>
      <c r="F120" s="20">
        <v>180012079</v>
      </c>
      <c r="G120" s="20" t="s">
        <v>494</v>
      </c>
      <c r="H120" s="8" t="s">
        <v>155</v>
      </c>
      <c r="I120" s="21">
        <v>205202029</v>
      </c>
      <c r="J120" s="22" t="s">
        <v>495</v>
      </c>
      <c r="K120" s="23">
        <v>4690</v>
      </c>
      <c r="L120" s="23">
        <v>4690</v>
      </c>
      <c r="M120" s="19" t="s">
        <v>223</v>
      </c>
    </row>
    <row r="121" spans="1:13" ht="16.5" x14ac:dyDescent="0.25">
      <c r="A121" s="24" t="s">
        <v>13</v>
      </c>
      <c r="B121" s="17" t="s">
        <v>14</v>
      </c>
      <c r="C121" s="20">
        <v>33600000</v>
      </c>
      <c r="D121" s="11" t="s">
        <v>345</v>
      </c>
      <c r="E121" s="19" t="s">
        <v>15</v>
      </c>
      <c r="F121" s="20">
        <v>180013217</v>
      </c>
      <c r="G121" s="20" t="s">
        <v>496</v>
      </c>
      <c r="H121" s="8" t="s">
        <v>155</v>
      </c>
      <c r="I121" s="21">
        <v>205202029</v>
      </c>
      <c r="J121" s="22" t="s">
        <v>497</v>
      </c>
      <c r="K121" s="23">
        <v>12790</v>
      </c>
      <c r="L121" s="23">
        <v>12790</v>
      </c>
      <c r="M121" s="19" t="s">
        <v>223</v>
      </c>
    </row>
    <row r="122" spans="1:13" ht="16.5" x14ac:dyDescent="0.25">
      <c r="A122" s="24" t="s">
        <v>13</v>
      </c>
      <c r="B122" s="17" t="s">
        <v>14</v>
      </c>
      <c r="C122" s="20">
        <v>63500000</v>
      </c>
      <c r="D122" s="11" t="s">
        <v>498</v>
      </c>
      <c r="E122" s="19" t="s">
        <v>23</v>
      </c>
      <c r="F122" s="20">
        <v>180156949</v>
      </c>
      <c r="G122" s="20" t="s">
        <v>499</v>
      </c>
      <c r="H122" s="8" t="s">
        <v>500</v>
      </c>
      <c r="I122" s="21">
        <v>202195061</v>
      </c>
      <c r="J122" s="22" t="s">
        <v>501</v>
      </c>
      <c r="K122" s="23">
        <v>4096</v>
      </c>
      <c r="L122" s="23">
        <v>4096</v>
      </c>
      <c r="M122" s="19" t="s">
        <v>223</v>
      </c>
    </row>
    <row r="123" spans="1:13" x14ac:dyDescent="0.25">
      <c r="A123" s="24" t="s">
        <v>13</v>
      </c>
      <c r="B123" s="17" t="s">
        <v>25</v>
      </c>
      <c r="C123" s="20">
        <v>30200000</v>
      </c>
      <c r="D123" s="11" t="s">
        <v>502</v>
      </c>
      <c r="E123" s="19" t="s">
        <v>503</v>
      </c>
      <c r="F123" s="20">
        <v>180160718</v>
      </c>
      <c r="G123" s="20" t="s">
        <v>504</v>
      </c>
      <c r="H123" s="8" t="s">
        <v>505</v>
      </c>
      <c r="I123" s="21">
        <v>211380691</v>
      </c>
      <c r="J123" s="22" t="s">
        <v>506</v>
      </c>
      <c r="K123" s="23">
        <f>10*1372</f>
        <v>13720</v>
      </c>
      <c r="L123" s="23">
        <v>13720</v>
      </c>
      <c r="M123" s="19" t="s">
        <v>223</v>
      </c>
    </row>
    <row r="124" spans="1:13" ht="18" x14ac:dyDescent="0.25">
      <c r="A124" s="24" t="s">
        <v>13</v>
      </c>
      <c r="B124" s="17" t="s">
        <v>25</v>
      </c>
      <c r="C124" s="20">
        <v>63700000</v>
      </c>
      <c r="D124" s="11" t="s">
        <v>217</v>
      </c>
      <c r="E124" s="19" t="s">
        <v>23</v>
      </c>
      <c r="F124" s="20">
        <v>180162325</v>
      </c>
      <c r="G124" s="20" t="s">
        <v>175</v>
      </c>
      <c r="H124" s="8" t="s">
        <v>176</v>
      </c>
      <c r="I124" s="21">
        <v>202886788</v>
      </c>
      <c r="J124" s="22" t="s">
        <v>508</v>
      </c>
      <c r="K124" s="23">
        <v>100</v>
      </c>
      <c r="L124" s="23">
        <v>100</v>
      </c>
      <c r="M124" s="19" t="s">
        <v>34</v>
      </c>
    </row>
    <row r="125" spans="1:13" ht="16.5" x14ac:dyDescent="0.25">
      <c r="A125" s="24" t="s">
        <v>13</v>
      </c>
      <c r="B125" s="17" t="s">
        <v>17</v>
      </c>
      <c r="C125" s="20">
        <v>33100000</v>
      </c>
      <c r="D125" s="11" t="s">
        <v>218</v>
      </c>
      <c r="E125" s="19" t="s">
        <v>15</v>
      </c>
      <c r="F125" s="20">
        <v>180013624</v>
      </c>
      <c r="G125" s="20" t="s">
        <v>177</v>
      </c>
      <c r="H125" s="8" t="s">
        <v>145</v>
      </c>
      <c r="I125" s="21">
        <v>404863803</v>
      </c>
      <c r="J125" s="22" t="s">
        <v>219</v>
      </c>
      <c r="K125" s="23">
        <v>8101.6</v>
      </c>
      <c r="L125" s="23">
        <v>8101.6</v>
      </c>
      <c r="M125" s="19" t="s">
        <v>223</v>
      </c>
    </row>
    <row r="126" spans="1:13" ht="18" x14ac:dyDescent="0.25">
      <c r="A126" s="24" t="s">
        <v>13</v>
      </c>
      <c r="B126" s="17" t="s">
        <v>25</v>
      </c>
      <c r="C126" s="20">
        <v>33600000</v>
      </c>
      <c r="D126" s="11" t="s">
        <v>224</v>
      </c>
      <c r="E126" s="19" t="s">
        <v>15</v>
      </c>
      <c r="F126" s="20">
        <v>180013213</v>
      </c>
      <c r="G126" s="20" t="s">
        <v>178</v>
      </c>
      <c r="H126" s="8" t="s">
        <v>144</v>
      </c>
      <c r="I126" s="21">
        <v>406204290</v>
      </c>
      <c r="J126" s="22" t="s">
        <v>220</v>
      </c>
      <c r="K126" s="23">
        <f>180000*1.48</f>
        <v>266400</v>
      </c>
      <c r="L126" s="23">
        <v>266400</v>
      </c>
      <c r="M126" s="19" t="s">
        <v>223</v>
      </c>
    </row>
    <row r="127" spans="1:13" ht="27" x14ac:dyDescent="0.25">
      <c r="A127" s="24" t="s">
        <v>13</v>
      </c>
      <c r="B127" s="17" t="s">
        <v>14</v>
      </c>
      <c r="C127" s="20">
        <v>85100000</v>
      </c>
      <c r="D127" s="11" t="s">
        <v>221</v>
      </c>
      <c r="E127" s="19" t="s">
        <v>23</v>
      </c>
      <c r="F127" s="20">
        <v>180167667</v>
      </c>
      <c r="G127" s="20" t="s">
        <v>179</v>
      </c>
      <c r="H127" s="8" t="s">
        <v>180</v>
      </c>
      <c r="I127" s="21">
        <v>404908043</v>
      </c>
      <c r="J127" s="22" t="s">
        <v>222</v>
      </c>
      <c r="K127" s="23">
        <v>4989.24</v>
      </c>
      <c r="L127" s="23">
        <v>0</v>
      </c>
      <c r="M127" s="19" t="s">
        <v>34</v>
      </c>
    </row>
    <row r="128" spans="1:13" s="36" customFormat="1" ht="16.5" x14ac:dyDescent="0.25">
      <c r="A128" s="24" t="s">
        <v>13</v>
      </c>
      <c r="B128" s="17" t="s">
        <v>25</v>
      </c>
      <c r="C128" s="20">
        <v>33100000</v>
      </c>
      <c r="D128" s="11" t="s">
        <v>225</v>
      </c>
      <c r="E128" s="19" t="s">
        <v>15</v>
      </c>
      <c r="F128" s="20">
        <v>180014323</v>
      </c>
      <c r="G128" s="20" t="s">
        <v>227</v>
      </c>
      <c r="H128" s="8" t="s">
        <v>68</v>
      </c>
      <c r="I128" s="21">
        <v>205187091</v>
      </c>
      <c r="J128" s="22" t="s">
        <v>226</v>
      </c>
      <c r="K128" s="23">
        <v>28815</v>
      </c>
      <c r="L128" s="23">
        <f>2025+4350+375+7065+15000</f>
        <v>28815</v>
      </c>
      <c r="M128" s="19" t="s">
        <v>223</v>
      </c>
    </row>
    <row r="129" spans="1:16288" s="37" customFormat="1" ht="16.5" x14ac:dyDescent="0.2">
      <c r="A129" s="24" t="s">
        <v>13</v>
      </c>
      <c r="B129" s="17" t="s">
        <v>17</v>
      </c>
      <c r="C129" s="20">
        <v>66500000</v>
      </c>
      <c r="D129" s="11" t="s">
        <v>115</v>
      </c>
      <c r="E129" s="19" t="s">
        <v>23</v>
      </c>
      <c r="F129" s="20">
        <v>180180212</v>
      </c>
      <c r="G129" s="20" t="s">
        <v>229</v>
      </c>
      <c r="H129" s="8" t="s">
        <v>67</v>
      </c>
      <c r="I129" s="21">
        <v>204568896</v>
      </c>
      <c r="J129" s="22" t="s">
        <v>228</v>
      </c>
      <c r="K129" s="23">
        <v>1052</v>
      </c>
      <c r="L129" s="23">
        <v>1052</v>
      </c>
      <c r="M129" s="19" t="s">
        <v>34</v>
      </c>
    </row>
    <row r="130" spans="1:16288" s="35" customFormat="1" ht="16.5" x14ac:dyDescent="0.2">
      <c r="A130" s="24" t="s">
        <v>13</v>
      </c>
      <c r="B130" s="17" t="s">
        <v>230</v>
      </c>
      <c r="C130" s="20">
        <v>34300000</v>
      </c>
      <c r="D130" s="11" t="s">
        <v>231</v>
      </c>
      <c r="E130" s="19" t="s">
        <v>23</v>
      </c>
      <c r="F130" s="20">
        <v>180180241</v>
      </c>
      <c r="G130" s="20" t="s">
        <v>233</v>
      </c>
      <c r="H130" s="8" t="s">
        <v>234</v>
      </c>
      <c r="I130" s="21">
        <v>61003003593</v>
      </c>
      <c r="J130" s="22" t="s">
        <v>232</v>
      </c>
      <c r="K130" s="23">
        <v>120</v>
      </c>
      <c r="L130" s="23">
        <v>120</v>
      </c>
      <c r="M130" s="19" t="s">
        <v>223</v>
      </c>
    </row>
    <row r="131" spans="1:16288" s="36" customFormat="1" ht="16.5" x14ac:dyDescent="0.2">
      <c r="A131" s="24" t="s">
        <v>13</v>
      </c>
      <c r="B131" s="17" t="s">
        <v>17</v>
      </c>
      <c r="C131" s="20">
        <v>33100000</v>
      </c>
      <c r="D131" s="11" t="s">
        <v>235</v>
      </c>
      <c r="E131" s="19" t="s">
        <v>15</v>
      </c>
      <c r="F131" s="20">
        <v>180015515</v>
      </c>
      <c r="G131" s="20" t="s">
        <v>237</v>
      </c>
      <c r="H131" s="8" t="s">
        <v>155</v>
      </c>
      <c r="I131" s="21">
        <v>205202029</v>
      </c>
      <c r="J131" s="22" t="s">
        <v>236</v>
      </c>
      <c r="K131" s="23">
        <v>36274</v>
      </c>
      <c r="L131" s="23">
        <f>28577+3064+168+4465</f>
        <v>36274</v>
      </c>
      <c r="M131" s="19" t="s">
        <v>223</v>
      </c>
      <c r="N131" s="38"/>
      <c r="O131" s="38"/>
      <c r="P131" s="39"/>
      <c r="Q131" s="40"/>
      <c r="R131" s="41"/>
      <c r="S131" s="41"/>
      <c r="T131" s="41"/>
      <c r="U131" s="42"/>
      <c r="V131" s="41"/>
      <c r="W131" s="43"/>
      <c r="X131" s="44"/>
      <c r="Y131" s="41"/>
      <c r="Z131" s="41"/>
      <c r="AA131" s="41"/>
      <c r="AB131" s="38"/>
      <c r="AC131" s="38"/>
      <c r="AD131" s="38"/>
      <c r="AE131" s="38"/>
      <c r="AF131" s="39"/>
      <c r="AG131" s="40"/>
      <c r="AH131" s="41"/>
      <c r="AI131" s="41"/>
      <c r="AJ131" s="41"/>
      <c r="AK131" s="42"/>
      <c r="AL131" s="41"/>
      <c r="AM131" s="43"/>
      <c r="AN131" s="44"/>
      <c r="AO131" s="41"/>
      <c r="AP131" s="41"/>
      <c r="AQ131" s="41"/>
      <c r="AR131" s="38"/>
      <c r="AS131" s="38"/>
      <c r="AT131" s="38"/>
      <c r="AU131" s="38"/>
      <c r="AV131" s="39"/>
      <c r="AW131" s="40"/>
      <c r="AX131" s="41"/>
      <c r="AY131" s="41"/>
      <c r="AZ131" s="41"/>
      <c r="BA131" s="42"/>
      <c r="BB131" s="41"/>
      <c r="BC131" s="43"/>
      <c r="BD131" s="44"/>
      <c r="BE131" s="41"/>
      <c r="BF131" s="41"/>
      <c r="BG131" s="41"/>
      <c r="BH131" s="38"/>
      <c r="BI131" s="38"/>
      <c r="BJ131" s="38"/>
      <c r="BK131" s="38"/>
      <c r="BL131" s="39"/>
      <c r="BM131" s="40"/>
      <c r="BN131" s="41"/>
      <c r="BO131" s="41"/>
      <c r="BP131" s="41"/>
      <c r="BQ131" s="42"/>
      <c r="BR131" s="41"/>
      <c r="BS131" s="43"/>
      <c r="BT131" s="44"/>
      <c r="BU131" s="41"/>
      <c r="BV131" s="41"/>
      <c r="BW131" s="41"/>
      <c r="BX131" s="38"/>
      <c r="BY131" s="38"/>
      <c r="BZ131" s="38"/>
      <c r="CA131" s="38"/>
      <c r="CB131" s="39"/>
      <c r="CC131" s="40"/>
      <c r="CD131" s="41"/>
      <c r="CE131" s="41"/>
      <c r="CF131" s="41"/>
      <c r="CG131" s="42"/>
      <c r="CH131" s="41"/>
      <c r="CI131" s="43"/>
      <c r="CJ131" s="44"/>
      <c r="CK131" s="41"/>
      <c r="CL131" s="41"/>
      <c r="CM131" s="41"/>
      <c r="CN131" s="38"/>
      <c r="CO131" s="38"/>
      <c r="CP131" s="38"/>
      <c r="CQ131" s="38"/>
      <c r="CR131" s="39"/>
      <c r="CS131" s="40"/>
      <c r="CT131" s="41"/>
      <c r="CU131" s="41"/>
      <c r="CV131" s="41"/>
      <c r="CW131" s="42"/>
      <c r="CX131" s="41"/>
      <c r="CY131" s="43"/>
      <c r="CZ131" s="44"/>
      <c r="DA131" s="41"/>
      <c r="DB131" s="41"/>
      <c r="DC131" s="41"/>
      <c r="DD131" s="38"/>
      <c r="DE131" s="38"/>
      <c r="DF131" s="38"/>
      <c r="DG131" s="38"/>
      <c r="DH131" s="39"/>
      <c r="DI131" s="40"/>
      <c r="DJ131" s="41"/>
      <c r="DK131" s="41"/>
      <c r="DL131" s="41"/>
      <c r="DM131" s="42"/>
      <c r="DN131" s="41"/>
      <c r="DO131" s="43"/>
      <c r="DP131" s="44"/>
      <c r="DQ131" s="41"/>
      <c r="DR131" s="41"/>
      <c r="DS131" s="41"/>
      <c r="DT131" s="38"/>
      <c r="DU131" s="38"/>
      <c r="DV131" s="38"/>
      <c r="DW131" s="38"/>
      <c r="DX131" s="39"/>
      <c r="DY131" s="40"/>
      <c r="DZ131" s="41"/>
      <c r="EA131" s="41"/>
      <c r="EB131" s="41"/>
      <c r="EC131" s="42"/>
      <c r="ED131" s="41"/>
      <c r="EE131" s="43"/>
      <c r="EF131" s="44"/>
      <c r="EG131" s="41"/>
      <c r="EH131" s="41"/>
      <c r="EI131" s="41"/>
      <c r="EJ131" s="38"/>
      <c r="EK131" s="38"/>
      <c r="EL131" s="38"/>
      <c r="EM131" s="38"/>
      <c r="EN131" s="39"/>
      <c r="EO131" s="40"/>
      <c r="EP131" s="41"/>
      <c r="EQ131" s="41"/>
      <c r="ER131" s="41"/>
      <c r="ES131" s="42"/>
      <c r="ET131" s="41"/>
      <c r="EU131" s="43"/>
      <c r="EV131" s="44"/>
      <c r="EW131" s="41"/>
      <c r="EX131" s="41"/>
      <c r="EY131" s="41"/>
      <c r="EZ131" s="38"/>
      <c r="FA131" s="38"/>
      <c r="FB131" s="38"/>
      <c r="FC131" s="38"/>
      <c r="FD131" s="39"/>
      <c r="FE131" s="40"/>
      <c r="FF131" s="41"/>
      <c r="FG131" s="41"/>
      <c r="FH131" s="41"/>
      <c r="FI131" s="42"/>
      <c r="FJ131" s="41"/>
      <c r="FK131" s="43"/>
      <c r="FL131" s="44"/>
      <c r="FM131" s="41"/>
      <c r="FN131" s="41"/>
      <c r="FO131" s="41"/>
      <c r="FP131" s="38"/>
      <c r="FQ131" s="38"/>
      <c r="FR131" s="38"/>
      <c r="FS131" s="38"/>
      <c r="FT131" s="39"/>
      <c r="FU131" s="40"/>
      <c r="FV131" s="41"/>
      <c r="FW131" s="41"/>
      <c r="FX131" s="41"/>
      <c r="FY131" s="42"/>
      <c r="FZ131" s="41"/>
      <c r="GA131" s="43"/>
      <c r="GB131" s="44"/>
      <c r="GC131" s="41"/>
      <c r="GD131" s="41"/>
      <c r="GE131" s="41"/>
      <c r="GF131" s="38"/>
      <c r="GG131" s="38"/>
      <c r="GH131" s="38"/>
      <c r="GI131" s="38"/>
      <c r="GJ131" s="39"/>
      <c r="GK131" s="40"/>
      <c r="GL131" s="41"/>
      <c r="GM131" s="41"/>
      <c r="GN131" s="41"/>
      <c r="GO131" s="42"/>
      <c r="GP131" s="41"/>
      <c r="GQ131" s="43"/>
      <c r="GR131" s="44"/>
      <c r="GS131" s="41"/>
      <c r="GT131" s="41"/>
      <c r="GU131" s="41"/>
      <c r="GV131" s="38"/>
      <c r="GW131" s="38"/>
      <c r="GX131" s="38"/>
      <c r="GY131" s="38"/>
      <c r="GZ131" s="39"/>
      <c r="HA131" s="40"/>
      <c r="HB131" s="41"/>
      <c r="HC131" s="41"/>
      <c r="HD131" s="41"/>
      <c r="HE131" s="42"/>
      <c r="HF131" s="41"/>
      <c r="HG131" s="43"/>
      <c r="HH131" s="44"/>
      <c r="HI131" s="41"/>
      <c r="HJ131" s="41"/>
      <c r="HK131" s="41"/>
      <c r="HL131" s="38"/>
      <c r="HM131" s="38"/>
      <c r="HN131" s="38"/>
      <c r="HO131" s="38"/>
      <c r="HP131" s="39"/>
      <c r="HQ131" s="40"/>
      <c r="HR131" s="41"/>
      <c r="HS131" s="41"/>
      <c r="HT131" s="41"/>
      <c r="HU131" s="42"/>
      <c r="HV131" s="41"/>
      <c r="HW131" s="43"/>
      <c r="HX131" s="44"/>
      <c r="HY131" s="41"/>
      <c r="HZ131" s="41"/>
      <c r="IA131" s="41"/>
      <c r="IB131" s="38"/>
      <c r="IC131" s="38"/>
      <c r="ID131" s="38"/>
      <c r="IE131" s="38"/>
      <c r="IF131" s="39"/>
      <c r="IG131" s="40"/>
      <c r="IH131" s="41"/>
      <c r="II131" s="41"/>
      <c r="IJ131" s="41"/>
      <c r="IK131" s="42"/>
      <c r="IL131" s="41"/>
      <c r="IM131" s="43"/>
      <c r="IN131" s="44"/>
      <c r="IO131" s="41"/>
      <c r="IP131" s="41"/>
      <c r="IQ131" s="41"/>
      <c r="IR131" s="38"/>
      <c r="IS131" s="38"/>
      <c r="IT131" s="38"/>
      <c r="IU131" s="38"/>
      <c r="IV131" s="39"/>
      <c r="IW131" s="40"/>
      <c r="IX131" s="41"/>
      <c r="IY131" s="41"/>
      <c r="IZ131" s="41"/>
      <c r="JA131" s="42"/>
      <c r="JB131" s="41"/>
      <c r="JC131" s="43"/>
      <c r="JD131" s="44"/>
      <c r="JE131" s="41"/>
      <c r="JF131" s="41"/>
      <c r="JG131" s="41"/>
      <c r="JH131" s="38"/>
      <c r="JI131" s="38"/>
      <c r="JJ131" s="38"/>
      <c r="JK131" s="38"/>
      <c r="JL131" s="39"/>
      <c r="JM131" s="40"/>
      <c r="JN131" s="41"/>
      <c r="JO131" s="41"/>
      <c r="JP131" s="41"/>
      <c r="JQ131" s="42"/>
      <c r="JR131" s="41"/>
      <c r="JS131" s="43"/>
      <c r="JT131" s="44"/>
      <c r="JU131" s="41"/>
      <c r="JV131" s="41"/>
      <c r="JW131" s="41"/>
      <c r="JX131" s="38"/>
      <c r="JY131" s="38"/>
      <c r="JZ131" s="38"/>
      <c r="KA131" s="38"/>
      <c r="KB131" s="39"/>
      <c r="KC131" s="40"/>
      <c r="KD131" s="41"/>
      <c r="KE131" s="41"/>
      <c r="KF131" s="41"/>
      <c r="KG131" s="42"/>
      <c r="KH131" s="41"/>
      <c r="KI131" s="43"/>
      <c r="KJ131" s="44"/>
      <c r="KK131" s="41"/>
      <c r="KL131" s="41"/>
      <c r="KM131" s="41"/>
      <c r="KN131" s="38"/>
      <c r="KO131" s="38"/>
      <c r="KP131" s="38"/>
      <c r="KQ131" s="38"/>
      <c r="KR131" s="39"/>
      <c r="KS131" s="40"/>
      <c r="KT131" s="41"/>
      <c r="KU131" s="41"/>
      <c r="KV131" s="41"/>
      <c r="KW131" s="42"/>
      <c r="KX131" s="41"/>
      <c r="KY131" s="43"/>
      <c r="KZ131" s="44"/>
      <c r="LA131" s="41"/>
      <c r="LB131" s="41"/>
      <c r="LC131" s="41"/>
      <c r="LD131" s="38"/>
      <c r="LE131" s="38"/>
      <c r="LF131" s="38"/>
      <c r="LG131" s="38"/>
      <c r="LH131" s="39"/>
      <c r="LI131" s="40"/>
      <c r="LJ131" s="41"/>
      <c r="LK131" s="41"/>
      <c r="LL131" s="41"/>
      <c r="LM131" s="42"/>
      <c r="LN131" s="41"/>
      <c r="LO131" s="43"/>
      <c r="LP131" s="44"/>
      <c r="LQ131" s="41"/>
      <c r="LR131" s="41"/>
      <c r="LS131" s="41"/>
      <c r="LT131" s="38"/>
      <c r="LU131" s="38"/>
      <c r="LV131" s="38"/>
      <c r="LW131" s="38"/>
      <c r="LX131" s="39"/>
      <c r="LY131" s="40"/>
      <c r="LZ131" s="41"/>
      <c r="MA131" s="41"/>
      <c r="MB131" s="41"/>
      <c r="MC131" s="42"/>
      <c r="MD131" s="41"/>
      <c r="ME131" s="43"/>
      <c r="MF131" s="44"/>
      <c r="MG131" s="41"/>
      <c r="MH131" s="41"/>
      <c r="MI131" s="41"/>
      <c r="MJ131" s="38"/>
      <c r="MK131" s="38"/>
      <c r="ML131" s="38"/>
      <c r="MM131" s="38"/>
      <c r="MN131" s="39"/>
      <c r="MO131" s="40"/>
      <c r="MP131" s="41"/>
      <c r="MQ131" s="41"/>
      <c r="MR131" s="41"/>
      <c r="MS131" s="42"/>
      <c r="MT131" s="41"/>
      <c r="MU131" s="43"/>
      <c r="MV131" s="44"/>
      <c r="MW131" s="41"/>
      <c r="MX131" s="41"/>
      <c r="MY131" s="41"/>
      <c r="MZ131" s="38"/>
      <c r="NA131" s="38"/>
      <c r="NB131" s="38"/>
      <c r="NC131" s="38"/>
      <c r="ND131" s="39"/>
      <c r="NE131" s="40"/>
      <c r="NF131" s="41"/>
      <c r="NG131" s="41"/>
      <c r="NH131" s="41"/>
      <c r="NI131" s="42"/>
      <c r="NJ131" s="41"/>
      <c r="NK131" s="43"/>
      <c r="NL131" s="44"/>
      <c r="NM131" s="41"/>
      <c r="NN131" s="41"/>
      <c r="NO131" s="41"/>
      <c r="NP131" s="38"/>
      <c r="NQ131" s="38"/>
      <c r="NR131" s="38"/>
      <c r="NS131" s="38"/>
      <c r="NT131" s="39"/>
      <c r="NU131" s="40"/>
      <c r="NV131" s="41"/>
      <c r="NW131" s="41"/>
      <c r="NX131" s="41"/>
      <c r="NY131" s="42"/>
      <c r="NZ131" s="41"/>
      <c r="OA131" s="43"/>
      <c r="OB131" s="44"/>
      <c r="OC131" s="41"/>
      <c r="OD131" s="41"/>
      <c r="OE131" s="41"/>
      <c r="OF131" s="38"/>
      <c r="OG131" s="38"/>
      <c r="OH131" s="38"/>
      <c r="OI131" s="38"/>
      <c r="OJ131" s="39"/>
      <c r="OK131" s="40"/>
      <c r="OL131" s="41"/>
      <c r="OM131" s="41"/>
      <c r="ON131" s="41"/>
      <c r="OO131" s="42"/>
      <c r="OP131" s="41"/>
      <c r="OQ131" s="43"/>
      <c r="OR131" s="44"/>
      <c r="OS131" s="41"/>
      <c r="OT131" s="41"/>
      <c r="OU131" s="41"/>
      <c r="OV131" s="38"/>
      <c r="OW131" s="38"/>
      <c r="OX131" s="38"/>
      <c r="OY131" s="38"/>
      <c r="OZ131" s="39"/>
      <c r="PA131" s="40"/>
      <c r="PB131" s="41"/>
      <c r="PC131" s="41"/>
      <c r="PD131" s="41"/>
      <c r="PE131" s="42"/>
      <c r="PF131" s="41"/>
      <c r="PG131" s="43"/>
      <c r="PH131" s="44"/>
      <c r="PI131" s="41"/>
      <c r="PJ131" s="41"/>
      <c r="PK131" s="41"/>
      <c r="PL131" s="38"/>
      <c r="PM131" s="38"/>
      <c r="PN131" s="38"/>
      <c r="PO131" s="38"/>
      <c r="PP131" s="39"/>
      <c r="PQ131" s="40"/>
      <c r="PR131" s="41"/>
      <c r="PS131" s="41"/>
      <c r="PT131" s="41"/>
      <c r="PU131" s="42"/>
      <c r="PV131" s="41"/>
      <c r="PW131" s="43"/>
      <c r="PX131" s="44"/>
      <c r="PY131" s="41"/>
      <c r="PZ131" s="41"/>
      <c r="QA131" s="41"/>
      <c r="QB131" s="38"/>
      <c r="QC131" s="38"/>
      <c r="QD131" s="38"/>
      <c r="QE131" s="38"/>
      <c r="QF131" s="39"/>
      <c r="QG131" s="40"/>
      <c r="QH131" s="41"/>
      <c r="QI131" s="41"/>
      <c r="QJ131" s="41"/>
      <c r="QK131" s="42"/>
      <c r="QL131" s="41"/>
      <c r="QM131" s="43"/>
      <c r="QN131" s="44"/>
      <c r="QO131" s="41"/>
      <c r="QP131" s="41"/>
      <c r="QQ131" s="41"/>
      <c r="QR131" s="38"/>
      <c r="QS131" s="38"/>
      <c r="QT131" s="38"/>
      <c r="QU131" s="38"/>
      <c r="QV131" s="39"/>
      <c r="QW131" s="40"/>
      <c r="QX131" s="41"/>
      <c r="QY131" s="41"/>
      <c r="QZ131" s="41"/>
      <c r="RA131" s="42"/>
      <c r="RB131" s="41"/>
      <c r="RC131" s="43"/>
      <c r="RD131" s="44"/>
      <c r="RE131" s="41"/>
      <c r="RF131" s="41"/>
      <c r="RG131" s="41"/>
      <c r="RH131" s="38"/>
      <c r="RI131" s="38"/>
      <c r="RJ131" s="38"/>
      <c r="RK131" s="38"/>
      <c r="RL131" s="39"/>
      <c r="RM131" s="40"/>
      <c r="RN131" s="41"/>
      <c r="RO131" s="41"/>
      <c r="RP131" s="41"/>
      <c r="RQ131" s="42"/>
      <c r="RR131" s="41"/>
      <c r="RS131" s="43"/>
      <c r="RT131" s="44"/>
      <c r="RU131" s="41"/>
      <c r="RV131" s="41"/>
      <c r="RW131" s="41"/>
      <c r="RX131" s="38"/>
      <c r="RY131" s="38"/>
      <c r="RZ131" s="38"/>
      <c r="SA131" s="38"/>
      <c r="SB131" s="39"/>
      <c r="SC131" s="40"/>
      <c r="SD131" s="41"/>
      <c r="SE131" s="41"/>
      <c r="SF131" s="41"/>
      <c r="SG131" s="42"/>
      <c r="SH131" s="41"/>
      <c r="SI131" s="43"/>
      <c r="SJ131" s="44"/>
      <c r="SK131" s="41"/>
      <c r="SL131" s="41"/>
      <c r="SM131" s="41"/>
      <c r="SN131" s="38"/>
      <c r="SO131" s="38"/>
      <c r="SP131" s="38"/>
      <c r="SQ131" s="38"/>
      <c r="SR131" s="39"/>
      <c r="SS131" s="40"/>
      <c r="ST131" s="41"/>
      <c r="SU131" s="41"/>
      <c r="SV131" s="41"/>
      <c r="SW131" s="42"/>
      <c r="SX131" s="41"/>
      <c r="SY131" s="43"/>
      <c r="SZ131" s="44"/>
      <c r="TA131" s="41"/>
      <c r="TB131" s="41"/>
      <c r="TC131" s="41"/>
      <c r="TD131" s="38"/>
      <c r="TE131" s="38"/>
      <c r="TF131" s="38"/>
      <c r="TG131" s="38"/>
      <c r="TH131" s="39"/>
      <c r="TI131" s="40"/>
      <c r="TJ131" s="41"/>
      <c r="TK131" s="41"/>
      <c r="TL131" s="41"/>
      <c r="TM131" s="42"/>
      <c r="TN131" s="41"/>
      <c r="TO131" s="43"/>
      <c r="TP131" s="44"/>
      <c r="TQ131" s="41"/>
      <c r="TR131" s="41"/>
      <c r="TS131" s="41"/>
      <c r="TT131" s="38"/>
      <c r="TU131" s="38"/>
      <c r="TV131" s="38"/>
      <c r="TW131" s="38"/>
      <c r="TX131" s="39"/>
      <c r="TY131" s="40"/>
      <c r="TZ131" s="41"/>
      <c r="UA131" s="41"/>
      <c r="UB131" s="41"/>
      <c r="UC131" s="42"/>
      <c r="UD131" s="41"/>
      <c r="UE131" s="43"/>
      <c r="UF131" s="44"/>
      <c r="UG131" s="41"/>
      <c r="UH131" s="41"/>
      <c r="UI131" s="41"/>
      <c r="UJ131" s="38"/>
      <c r="UK131" s="38"/>
      <c r="UL131" s="38"/>
      <c r="UM131" s="38"/>
      <c r="UN131" s="39"/>
      <c r="UO131" s="40"/>
      <c r="UP131" s="41"/>
      <c r="UQ131" s="41"/>
      <c r="UR131" s="41"/>
      <c r="US131" s="42"/>
      <c r="UT131" s="41"/>
      <c r="UU131" s="43"/>
      <c r="UV131" s="44"/>
      <c r="UW131" s="41"/>
      <c r="UX131" s="41"/>
      <c r="UY131" s="41"/>
      <c r="UZ131" s="38"/>
      <c r="VA131" s="38"/>
      <c r="VB131" s="38"/>
      <c r="VC131" s="38"/>
      <c r="VD131" s="39"/>
      <c r="VE131" s="40"/>
      <c r="VF131" s="41"/>
      <c r="VG131" s="41"/>
      <c r="VH131" s="41"/>
      <c r="VI131" s="42"/>
      <c r="VJ131" s="41"/>
      <c r="VK131" s="43"/>
      <c r="VL131" s="44"/>
      <c r="VM131" s="41"/>
      <c r="VN131" s="41"/>
      <c r="VO131" s="41"/>
      <c r="VP131" s="38"/>
      <c r="VQ131" s="38"/>
      <c r="VR131" s="38"/>
      <c r="VS131" s="38"/>
      <c r="VT131" s="39"/>
      <c r="VU131" s="40"/>
      <c r="VV131" s="41"/>
      <c r="VW131" s="41"/>
      <c r="VX131" s="41"/>
      <c r="VY131" s="42"/>
      <c r="VZ131" s="41"/>
      <c r="WA131" s="43"/>
      <c r="WB131" s="44"/>
      <c r="WC131" s="41"/>
      <c r="WD131" s="41"/>
      <c r="WE131" s="41"/>
      <c r="WF131" s="38"/>
      <c r="WG131" s="38"/>
      <c r="WH131" s="38"/>
      <c r="WI131" s="38"/>
      <c r="WJ131" s="39"/>
      <c r="WK131" s="40"/>
      <c r="WL131" s="41"/>
      <c r="WM131" s="41"/>
      <c r="WN131" s="41"/>
      <c r="WO131" s="42"/>
      <c r="WP131" s="41"/>
      <c r="WQ131" s="43"/>
      <c r="WR131" s="44"/>
      <c r="WS131" s="41"/>
      <c r="WT131" s="41"/>
      <c r="WU131" s="41"/>
      <c r="WV131" s="38"/>
      <c r="WW131" s="38"/>
      <c r="WX131" s="38"/>
      <c r="WY131" s="38"/>
      <c r="WZ131" s="39"/>
      <c r="XA131" s="40"/>
      <c r="XB131" s="41"/>
      <c r="XC131" s="41"/>
      <c r="XD131" s="41"/>
      <c r="XE131" s="42"/>
      <c r="XF131" s="41"/>
      <c r="XG131" s="43"/>
      <c r="XH131" s="44"/>
      <c r="XI131" s="41"/>
      <c r="XJ131" s="41"/>
      <c r="XK131" s="41"/>
      <c r="XL131" s="38"/>
      <c r="XM131" s="38"/>
      <c r="XN131" s="38"/>
      <c r="XO131" s="38"/>
      <c r="XP131" s="39"/>
      <c r="XQ131" s="40"/>
      <c r="XR131" s="41"/>
      <c r="XS131" s="41"/>
      <c r="XT131" s="41"/>
      <c r="XU131" s="42"/>
      <c r="XV131" s="41"/>
      <c r="XW131" s="43"/>
      <c r="XX131" s="44"/>
      <c r="XY131" s="41"/>
      <c r="XZ131" s="41"/>
      <c r="YA131" s="41"/>
      <c r="YB131" s="38"/>
      <c r="YC131" s="38"/>
      <c r="YD131" s="38"/>
      <c r="YE131" s="38"/>
      <c r="YF131" s="39"/>
      <c r="YG131" s="40"/>
      <c r="YH131" s="41"/>
      <c r="YI131" s="41"/>
      <c r="YJ131" s="41"/>
      <c r="YK131" s="42"/>
      <c r="YL131" s="41"/>
      <c r="YM131" s="43"/>
      <c r="YN131" s="44"/>
      <c r="YO131" s="41"/>
      <c r="YP131" s="41"/>
      <c r="YQ131" s="41"/>
      <c r="YR131" s="38"/>
      <c r="YS131" s="38"/>
      <c r="YT131" s="38"/>
      <c r="YU131" s="38"/>
      <c r="YV131" s="39"/>
      <c r="YW131" s="40"/>
      <c r="YX131" s="41"/>
      <c r="YY131" s="41"/>
      <c r="YZ131" s="41"/>
      <c r="ZA131" s="42"/>
      <c r="ZB131" s="41"/>
      <c r="ZC131" s="43"/>
      <c r="ZD131" s="44"/>
      <c r="ZE131" s="41"/>
      <c r="ZF131" s="41"/>
      <c r="ZG131" s="41"/>
      <c r="ZH131" s="38"/>
      <c r="ZI131" s="38"/>
      <c r="ZJ131" s="38"/>
      <c r="ZK131" s="38"/>
      <c r="ZL131" s="39"/>
      <c r="ZM131" s="40"/>
      <c r="ZN131" s="41"/>
      <c r="ZO131" s="41"/>
      <c r="ZP131" s="41"/>
      <c r="ZQ131" s="42"/>
      <c r="ZR131" s="41"/>
      <c r="ZS131" s="43"/>
      <c r="ZT131" s="44"/>
      <c r="ZU131" s="41"/>
      <c r="ZV131" s="41"/>
      <c r="ZW131" s="41"/>
      <c r="ZX131" s="38"/>
      <c r="ZY131" s="38"/>
      <c r="ZZ131" s="38"/>
      <c r="AAA131" s="38"/>
      <c r="AAB131" s="39"/>
      <c r="AAC131" s="40"/>
      <c r="AAD131" s="41"/>
      <c r="AAE131" s="41"/>
      <c r="AAF131" s="41"/>
      <c r="AAG131" s="42"/>
      <c r="AAH131" s="41"/>
      <c r="AAI131" s="43"/>
      <c r="AAJ131" s="44"/>
      <c r="AAK131" s="41"/>
      <c r="AAL131" s="41"/>
      <c r="AAM131" s="41"/>
      <c r="AAN131" s="38"/>
      <c r="AAO131" s="38"/>
      <c r="AAP131" s="38"/>
      <c r="AAQ131" s="38"/>
      <c r="AAR131" s="39"/>
      <c r="AAS131" s="40"/>
      <c r="AAT131" s="41"/>
      <c r="AAU131" s="41"/>
      <c r="AAV131" s="41"/>
      <c r="AAW131" s="42"/>
      <c r="AAX131" s="41"/>
      <c r="AAY131" s="43"/>
      <c r="AAZ131" s="44"/>
      <c r="ABA131" s="41"/>
      <c r="ABB131" s="41"/>
      <c r="ABC131" s="41"/>
      <c r="ABD131" s="38"/>
      <c r="ABE131" s="38"/>
      <c r="ABF131" s="38"/>
      <c r="ABG131" s="38"/>
      <c r="ABH131" s="39"/>
      <c r="ABI131" s="40"/>
      <c r="ABJ131" s="41"/>
      <c r="ABK131" s="41"/>
      <c r="ABL131" s="41"/>
      <c r="ABM131" s="42"/>
      <c r="ABN131" s="41"/>
      <c r="ABO131" s="43"/>
      <c r="ABP131" s="44"/>
      <c r="ABQ131" s="41"/>
      <c r="ABR131" s="41"/>
      <c r="ABS131" s="41"/>
      <c r="ABT131" s="38"/>
      <c r="ABU131" s="38"/>
      <c r="ABV131" s="38"/>
      <c r="ABW131" s="38"/>
      <c r="ABX131" s="39"/>
      <c r="ABY131" s="40"/>
      <c r="ABZ131" s="41"/>
      <c r="ACA131" s="41"/>
      <c r="ACB131" s="41"/>
      <c r="ACC131" s="42"/>
      <c r="ACD131" s="41"/>
      <c r="ACE131" s="43"/>
      <c r="ACF131" s="44"/>
      <c r="ACG131" s="41"/>
      <c r="ACH131" s="41"/>
      <c r="ACI131" s="41"/>
      <c r="ACJ131" s="38"/>
      <c r="ACK131" s="38"/>
      <c r="ACL131" s="38"/>
      <c r="ACM131" s="38"/>
      <c r="ACN131" s="39"/>
      <c r="ACO131" s="40"/>
      <c r="ACP131" s="41"/>
      <c r="ACQ131" s="41"/>
      <c r="ACR131" s="41"/>
      <c r="ACS131" s="42"/>
      <c r="ACT131" s="41"/>
      <c r="ACU131" s="43"/>
      <c r="ACV131" s="44"/>
      <c r="ACW131" s="41"/>
      <c r="ACX131" s="41"/>
      <c r="ACY131" s="41"/>
      <c r="ACZ131" s="38"/>
      <c r="ADA131" s="38"/>
      <c r="ADB131" s="38"/>
      <c r="ADC131" s="38"/>
      <c r="ADD131" s="39"/>
      <c r="ADE131" s="40"/>
      <c r="ADF131" s="41"/>
      <c r="ADG131" s="41"/>
      <c r="ADH131" s="41"/>
      <c r="ADI131" s="42"/>
      <c r="ADJ131" s="41"/>
      <c r="ADK131" s="43"/>
      <c r="ADL131" s="44"/>
      <c r="ADM131" s="41"/>
      <c r="ADN131" s="41"/>
      <c r="ADO131" s="41"/>
      <c r="ADP131" s="38"/>
      <c r="ADQ131" s="38"/>
      <c r="ADR131" s="38"/>
      <c r="ADS131" s="38"/>
      <c r="ADT131" s="39"/>
      <c r="ADU131" s="40"/>
      <c r="ADV131" s="41"/>
      <c r="ADW131" s="41"/>
      <c r="ADX131" s="41"/>
      <c r="ADY131" s="42"/>
      <c r="ADZ131" s="41"/>
      <c r="AEA131" s="43"/>
      <c r="AEB131" s="44"/>
      <c r="AEC131" s="41"/>
      <c r="AED131" s="41"/>
      <c r="AEE131" s="41"/>
      <c r="AEF131" s="38"/>
      <c r="AEG131" s="38"/>
      <c r="AEH131" s="38"/>
      <c r="AEI131" s="38"/>
      <c r="AEJ131" s="39"/>
      <c r="AEK131" s="40"/>
      <c r="AEL131" s="41"/>
      <c r="AEM131" s="41"/>
      <c r="AEN131" s="41"/>
      <c r="AEO131" s="42"/>
      <c r="AEP131" s="41"/>
      <c r="AEQ131" s="43"/>
      <c r="AER131" s="44"/>
      <c r="AES131" s="41"/>
      <c r="AET131" s="41"/>
      <c r="AEU131" s="41"/>
      <c r="AEV131" s="38"/>
      <c r="AEW131" s="38"/>
      <c r="AEX131" s="38"/>
      <c r="AEY131" s="38"/>
      <c r="AEZ131" s="39"/>
      <c r="AFA131" s="40"/>
      <c r="AFB131" s="41"/>
      <c r="AFC131" s="41"/>
      <c r="AFD131" s="41"/>
      <c r="AFE131" s="42"/>
      <c r="AFF131" s="41"/>
      <c r="AFG131" s="43"/>
      <c r="AFH131" s="44"/>
      <c r="AFI131" s="41"/>
      <c r="AFJ131" s="41"/>
      <c r="AFK131" s="41"/>
      <c r="AFL131" s="38"/>
      <c r="AFM131" s="38"/>
      <c r="AFN131" s="38"/>
      <c r="AFO131" s="38"/>
      <c r="AFP131" s="39"/>
      <c r="AFQ131" s="40"/>
      <c r="AFR131" s="41"/>
      <c r="AFS131" s="41"/>
      <c r="AFT131" s="41"/>
      <c r="AFU131" s="42"/>
      <c r="AFV131" s="41"/>
      <c r="AFW131" s="43"/>
      <c r="AFX131" s="44"/>
      <c r="AFY131" s="41"/>
      <c r="AFZ131" s="41"/>
      <c r="AGA131" s="41"/>
      <c r="AGB131" s="38"/>
      <c r="AGC131" s="38"/>
      <c r="AGD131" s="38"/>
      <c r="AGE131" s="38"/>
      <c r="AGF131" s="39"/>
      <c r="AGG131" s="40"/>
      <c r="AGH131" s="41"/>
      <c r="AGI131" s="41"/>
      <c r="AGJ131" s="41"/>
      <c r="AGK131" s="42"/>
      <c r="AGL131" s="41"/>
      <c r="AGM131" s="43"/>
      <c r="AGN131" s="44"/>
      <c r="AGO131" s="41"/>
      <c r="AGP131" s="41"/>
      <c r="AGQ131" s="41"/>
      <c r="AGR131" s="38"/>
      <c r="AGS131" s="38"/>
      <c r="AGT131" s="38"/>
      <c r="AGU131" s="38"/>
      <c r="AGV131" s="39"/>
      <c r="AGW131" s="40"/>
      <c r="AGX131" s="41"/>
      <c r="AGY131" s="41"/>
      <c r="AGZ131" s="41"/>
      <c r="AHA131" s="42"/>
      <c r="AHB131" s="41"/>
      <c r="AHC131" s="43"/>
      <c r="AHD131" s="44"/>
      <c r="AHE131" s="41"/>
      <c r="AHF131" s="41"/>
      <c r="AHG131" s="41"/>
      <c r="AHH131" s="38"/>
      <c r="AHI131" s="38"/>
      <c r="AHJ131" s="38"/>
      <c r="AHK131" s="38"/>
      <c r="AHL131" s="39"/>
      <c r="AHM131" s="40"/>
      <c r="AHN131" s="41"/>
      <c r="AHO131" s="41"/>
      <c r="AHP131" s="41"/>
      <c r="AHQ131" s="42"/>
      <c r="AHR131" s="41"/>
      <c r="AHS131" s="43"/>
      <c r="AHT131" s="44"/>
      <c r="AHU131" s="41"/>
      <c r="AHV131" s="41"/>
      <c r="AHW131" s="41"/>
      <c r="AHX131" s="38"/>
      <c r="AHY131" s="38"/>
      <c r="AHZ131" s="38"/>
      <c r="AIA131" s="38"/>
      <c r="AIB131" s="39"/>
      <c r="AIC131" s="40"/>
      <c r="AID131" s="41"/>
      <c r="AIE131" s="41"/>
      <c r="AIF131" s="41"/>
      <c r="AIG131" s="42"/>
      <c r="AIH131" s="41"/>
      <c r="AII131" s="43"/>
      <c r="AIJ131" s="44"/>
      <c r="AIK131" s="41"/>
      <c r="AIL131" s="41"/>
      <c r="AIM131" s="41"/>
      <c r="AIN131" s="38"/>
      <c r="AIO131" s="38"/>
      <c r="AIP131" s="38"/>
      <c r="AIQ131" s="38"/>
      <c r="AIR131" s="39"/>
      <c r="AIS131" s="40"/>
      <c r="AIT131" s="41"/>
      <c r="AIU131" s="41"/>
      <c r="AIV131" s="41"/>
      <c r="AIW131" s="42"/>
      <c r="AIX131" s="41"/>
      <c r="AIY131" s="43"/>
      <c r="AIZ131" s="44"/>
      <c r="AJA131" s="41"/>
      <c r="AJB131" s="41"/>
      <c r="AJC131" s="41"/>
      <c r="AJD131" s="38"/>
      <c r="AJE131" s="38"/>
      <c r="AJF131" s="38"/>
      <c r="AJG131" s="38"/>
      <c r="AJH131" s="39"/>
      <c r="AJI131" s="40"/>
      <c r="AJJ131" s="41"/>
      <c r="AJK131" s="41"/>
      <c r="AJL131" s="41"/>
      <c r="AJM131" s="42"/>
      <c r="AJN131" s="41"/>
      <c r="AJO131" s="43"/>
      <c r="AJP131" s="44"/>
      <c r="AJQ131" s="41"/>
      <c r="AJR131" s="41"/>
      <c r="AJS131" s="41"/>
      <c r="AJT131" s="38"/>
      <c r="AJU131" s="38"/>
      <c r="AJV131" s="38"/>
      <c r="AJW131" s="38"/>
      <c r="AJX131" s="39"/>
      <c r="AJY131" s="40"/>
      <c r="AJZ131" s="41"/>
      <c r="AKA131" s="41"/>
      <c r="AKB131" s="41"/>
      <c r="AKC131" s="42"/>
      <c r="AKD131" s="41"/>
      <c r="AKE131" s="43"/>
      <c r="AKF131" s="44"/>
      <c r="AKG131" s="41"/>
      <c r="AKH131" s="41"/>
      <c r="AKI131" s="41"/>
      <c r="AKJ131" s="38"/>
      <c r="AKK131" s="38"/>
      <c r="AKL131" s="38"/>
      <c r="AKM131" s="38"/>
      <c r="AKN131" s="39"/>
      <c r="AKO131" s="40"/>
      <c r="AKP131" s="41"/>
      <c r="AKQ131" s="41"/>
      <c r="AKR131" s="41"/>
      <c r="AKS131" s="42"/>
      <c r="AKT131" s="41"/>
      <c r="AKU131" s="43"/>
      <c r="AKV131" s="44"/>
      <c r="AKW131" s="41"/>
      <c r="AKX131" s="41"/>
      <c r="AKY131" s="41"/>
      <c r="AKZ131" s="38"/>
      <c r="ALA131" s="38"/>
      <c r="ALB131" s="38"/>
      <c r="ALC131" s="38"/>
      <c r="ALD131" s="39"/>
      <c r="ALE131" s="40"/>
      <c r="ALF131" s="41"/>
      <c r="ALG131" s="41"/>
      <c r="ALH131" s="41"/>
      <c r="ALI131" s="42"/>
      <c r="ALJ131" s="41"/>
      <c r="ALK131" s="43"/>
      <c r="ALL131" s="44"/>
      <c r="ALM131" s="41"/>
      <c r="ALN131" s="41"/>
      <c r="ALO131" s="41"/>
      <c r="ALP131" s="38"/>
      <c r="ALQ131" s="38"/>
      <c r="ALR131" s="38"/>
      <c r="ALS131" s="38"/>
      <c r="ALT131" s="39"/>
      <c r="ALU131" s="40"/>
      <c r="ALV131" s="41"/>
      <c r="ALW131" s="41"/>
      <c r="ALX131" s="41"/>
      <c r="ALY131" s="42"/>
      <c r="ALZ131" s="41"/>
      <c r="AMA131" s="43"/>
      <c r="AMB131" s="44"/>
      <c r="AMC131" s="41"/>
      <c r="AMD131" s="41"/>
      <c r="AME131" s="41"/>
      <c r="AMF131" s="38"/>
      <c r="AMG131" s="38"/>
      <c r="AMH131" s="38"/>
      <c r="AMI131" s="38"/>
      <c r="AMJ131" s="39"/>
      <c r="AMK131" s="40"/>
      <c r="AML131" s="41"/>
      <c r="AMM131" s="41"/>
      <c r="AMN131" s="41"/>
      <c r="AMO131" s="42"/>
      <c r="AMP131" s="41"/>
      <c r="AMQ131" s="43"/>
      <c r="AMR131" s="44"/>
      <c r="AMS131" s="41"/>
      <c r="AMT131" s="41"/>
      <c r="AMU131" s="41"/>
      <c r="AMV131" s="38"/>
      <c r="AMW131" s="38"/>
      <c r="AMX131" s="38"/>
      <c r="AMY131" s="38"/>
      <c r="AMZ131" s="39"/>
      <c r="ANA131" s="40"/>
      <c r="ANB131" s="41"/>
      <c r="ANC131" s="41"/>
      <c r="AND131" s="41"/>
      <c r="ANE131" s="42"/>
      <c r="ANF131" s="41"/>
      <c r="ANG131" s="43"/>
      <c r="ANH131" s="44"/>
      <c r="ANI131" s="41"/>
      <c r="ANJ131" s="41"/>
      <c r="ANK131" s="41"/>
      <c r="ANL131" s="38"/>
      <c r="ANM131" s="38"/>
      <c r="ANN131" s="38"/>
      <c r="ANO131" s="38"/>
      <c r="ANP131" s="39"/>
      <c r="ANQ131" s="40"/>
      <c r="ANR131" s="41"/>
      <c r="ANS131" s="41"/>
      <c r="ANT131" s="41"/>
      <c r="ANU131" s="42"/>
      <c r="ANV131" s="41"/>
      <c r="ANW131" s="43"/>
      <c r="ANX131" s="44"/>
      <c r="ANY131" s="41"/>
      <c r="ANZ131" s="41"/>
      <c r="AOA131" s="41"/>
      <c r="AOB131" s="38"/>
      <c r="AOC131" s="38"/>
      <c r="AOD131" s="38"/>
      <c r="AOE131" s="38"/>
      <c r="AOF131" s="39"/>
      <c r="AOG131" s="40"/>
      <c r="AOH131" s="41"/>
      <c r="AOI131" s="41"/>
      <c r="AOJ131" s="41"/>
      <c r="AOK131" s="42"/>
      <c r="AOL131" s="41"/>
      <c r="AOM131" s="43"/>
      <c r="AON131" s="44"/>
      <c r="AOO131" s="41"/>
      <c r="AOP131" s="41"/>
      <c r="AOQ131" s="41"/>
      <c r="AOR131" s="38"/>
      <c r="AOS131" s="38"/>
      <c r="AOT131" s="38"/>
      <c r="AOU131" s="38"/>
      <c r="AOV131" s="39"/>
      <c r="AOW131" s="40"/>
      <c r="AOX131" s="41"/>
      <c r="AOY131" s="41"/>
      <c r="AOZ131" s="41"/>
      <c r="APA131" s="42"/>
      <c r="APB131" s="41"/>
      <c r="APC131" s="43"/>
      <c r="APD131" s="44"/>
      <c r="APE131" s="41"/>
      <c r="APF131" s="41"/>
      <c r="APG131" s="41"/>
      <c r="APH131" s="38"/>
      <c r="API131" s="38"/>
      <c r="APJ131" s="38"/>
      <c r="APK131" s="38"/>
      <c r="APL131" s="39"/>
      <c r="APM131" s="40"/>
      <c r="APN131" s="41"/>
      <c r="APO131" s="41"/>
      <c r="APP131" s="41"/>
      <c r="APQ131" s="42"/>
      <c r="APR131" s="41"/>
      <c r="APS131" s="43"/>
      <c r="APT131" s="44"/>
      <c r="APU131" s="41"/>
      <c r="APV131" s="41"/>
      <c r="APW131" s="41"/>
      <c r="APX131" s="38"/>
      <c r="APY131" s="38"/>
      <c r="APZ131" s="38"/>
      <c r="AQA131" s="38"/>
      <c r="AQB131" s="39"/>
      <c r="AQC131" s="40"/>
      <c r="AQD131" s="41"/>
      <c r="AQE131" s="41"/>
      <c r="AQF131" s="41"/>
      <c r="AQG131" s="42"/>
      <c r="AQH131" s="41"/>
      <c r="AQI131" s="43"/>
      <c r="AQJ131" s="44"/>
      <c r="AQK131" s="41"/>
      <c r="AQL131" s="41"/>
      <c r="AQM131" s="41"/>
      <c r="AQN131" s="38"/>
      <c r="AQO131" s="38"/>
      <c r="AQP131" s="38"/>
      <c r="AQQ131" s="38"/>
      <c r="AQR131" s="39"/>
      <c r="AQS131" s="40"/>
      <c r="AQT131" s="41"/>
      <c r="AQU131" s="41"/>
      <c r="AQV131" s="41"/>
      <c r="AQW131" s="42"/>
      <c r="AQX131" s="41"/>
      <c r="AQY131" s="43"/>
      <c r="AQZ131" s="44"/>
      <c r="ARA131" s="41"/>
      <c r="ARB131" s="41"/>
      <c r="ARC131" s="41"/>
      <c r="ARD131" s="38"/>
      <c r="ARE131" s="38"/>
      <c r="ARF131" s="38"/>
      <c r="ARG131" s="38"/>
      <c r="ARH131" s="39"/>
      <c r="ARI131" s="40"/>
      <c r="ARJ131" s="41"/>
      <c r="ARK131" s="41"/>
      <c r="ARL131" s="41"/>
      <c r="ARM131" s="42"/>
      <c r="ARN131" s="41"/>
      <c r="ARO131" s="43"/>
      <c r="ARP131" s="44"/>
      <c r="ARQ131" s="41"/>
      <c r="ARR131" s="41"/>
      <c r="ARS131" s="41"/>
      <c r="ART131" s="38"/>
      <c r="ARU131" s="38"/>
      <c r="ARV131" s="38"/>
      <c r="ARW131" s="38"/>
      <c r="ARX131" s="39"/>
      <c r="ARY131" s="40"/>
      <c r="ARZ131" s="41"/>
      <c r="ASA131" s="41"/>
      <c r="ASB131" s="41"/>
      <c r="ASC131" s="42"/>
      <c r="ASD131" s="41"/>
      <c r="ASE131" s="43"/>
      <c r="ASF131" s="44"/>
      <c r="ASG131" s="41"/>
      <c r="ASH131" s="41"/>
      <c r="ASI131" s="41"/>
      <c r="ASJ131" s="38"/>
      <c r="ASK131" s="38"/>
      <c r="ASL131" s="38"/>
      <c r="ASM131" s="38"/>
      <c r="ASN131" s="39"/>
      <c r="ASO131" s="40"/>
      <c r="ASP131" s="41"/>
      <c r="ASQ131" s="41"/>
      <c r="ASR131" s="41"/>
      <c r="ASS131" s="42"/>
      <c r="AST131" s="41"/>
      <c r="ASU131" s="43"/>
      <c r="ASV131" s="44"/>
      <c r="ASW131" s="41"/>
      <c r="ASX131" s="41"/>
      <c r="ASY131" s="41"/>
      <c r="ASZ131" s="38"/>
      <c r="ATA131" s="38"/>
      <c r="ATB131" s="38"/>
      <c r="ATC131" s="38"/>
      <c r="ATD131" s="39"/>
      <c r="ATE131" s="40"/>
      <c r="ATF131" s="41"/>
      <c r="ATG131" s="41"/>
      <c r="ATH131" s="41"/>
      <c r="ATI131" s="42"/>
      <c r="ATJ131" s="41"/>
      <c r="ATK131" s="43"/>
      <c r="ATL131" s="44"/>
      <c r="ATM131" s="41"/>
      <c r="ATN131" s="41"/>
      <c r="ATO131" s="41"/>
      <c r="ATP131" s="38"/>
      <c r="ATQ131" s="38"/>
      <c r="ATR131" s="38"/>
      <c r="ATS131" s="38"/>
      <c r="ATT131" s="39"/>
      <c r="ATU131" s="40"/>
      <c r="ATV131" s="41"/>
      <c r="ATW131" s="41"/>
      <c r="ATX131" s="41"/>
      <c r="ATY131" s="42"/>
      <c r="ATZ131" s="41"/>
      <c r="AUA131" s="43"/>
      <c r="AUB131" s="44"/>
      <c r="AUC131" s="41"/>
      <c r="AUD131" s="41"/>
      <c r="AUE131" s="41"/>
      <c r="AUF131" s="38"/>
      <c r="AUG131" s="38"/>
      <c r="AUH131" s="38"/>
      <c r="AUI131" s="38"/>
      <c r="AUJ131" s="39"/>
      <c r="AUK131" s="40"/>
      <c r="AUL131" s="41"/>
      <c r="AUM131" s="41"/>
      <c r="AUN131" s="41"/>
      <c r="AUO131" s="42"/>
      <c r="AUP131" s="41"/>
      <c r="AUQ131" s="43"/>
      <c r="AUR131" s="44"/>
      <c r="AUS131" s="41"/>
      <c r="AUT131" s="41"/>
      <c r="AUU131" s="41"/>
      <c r="AUV131" s="38"/>
      <c r="AUW131" s="38"/>
      <c r="AUX131" s="38"/>
      <c r="AUY131" s="38"/>
      <c r="AUZ131" s="39"/>
      <c r="AVA131" s="40"/>
      <c r="AVB131" s="41"/>
      <c r="AVC131" s="41"/>
      <c r="AVD131" s="41"/>
      <c r="AVE131" s="42"/>
      <c r="AVF131" s="41"/>
      <c r="AVG131" s="43"/>
      <c r="AVH131" s="44"/>
      <c r="AVI131" s="41"/>
      <c r="AVJ131" s="41"/>
      <c r="AVK131" s="41"/>
      <c r="AVL131" s="38"/>
      <c r="AVM131" s="38"/>
      <c r="AVN131" s="38"/>
      <c r="AVO131" s="38"/>
      <c r="AVP131" s="39"/>
      <c r="AVQ131" s="40"/>
      <c r="AVR131" s="41"/>
      <c r="AVS131" s="41"/>
      <c r="AVT131" s="41"/>
      <c r="AVU131" s="42"/>
      <c r="AVV131" s="41"/>
      <c r="AVW131" s="43"/>
      <c r="AVX131" s="44"/>
      <c r="AVY131" s="41"/>
      <c r="AVZ131" s="41"/>
      <c r="AWA131" s="41"/>
      <c r="AWB131" s="38"/>
      <c r="AWC131" s="38"/>
      <c r="AWD131" s="38"/>
      <c r="AWE131" s="38"/>
      <c r="AWF131" s="39"/>
      <c r="AWG131" s="40"/>
      <c r="AWH131" s="41"/>
      <c r="AWI131" s="41"/>
      <c r="AWJ131" s="41"/>
      <c r="AWK131" s="42"/>
      <c r="AWL131" s="41"/>
      <c r="AWM131" s="43"/>
      <c r="AWN131" s="44"/>
      <c r="AWO131" s="41"/>
      <c r="AWP131" s="41"/>
      <c r="AWQ131" s="41"/>
      <c r="AWR131" s="38"/>
      <c r="AWS131" s="38"/>
      <c r="AWT131" s="38"/>
      <c r="AWU131" s="38"/>
      <c r="AWV131" s="39"/>
      <c r="AWW131" s="40"/>
      <c r="AWX131" s="41"/>
      <c r="AWY131" s="41"/>
      <c r="AWZ131" s="41"/>
      <c r="AXA131" s="42"/>
      <c r="AXB131" s="41"/>
      <c r="AXC131" s="43"/>
      <c r="AXD131" s="44"/>
      <c r="AXE131" s="41"/>
      <c r="AXF131" s="41"/>
      <c r="AXG131" s="41"/>
      <c r="AXH131" s="38"/>
      <c r="AXI131" s="38"/>
      <c r="AXJ131" s="38"/>
      <c r="AXK131" s="38"/>
      <c r="AXL131" s="39"/>
      <c r="AXM131" s="40"/>
      <c r="AXN131" s="41"/>
      <c r="AXO131" s="41"/>
      <c r="AXP131" s="41"/>
      <c r="AXQ131" s="42"/>
      <c r="AXR131" s="41"/>
      <c r="AXS131" s="43"/>
      <c r="AXT131" s="44"/>
      <c r="AXU131" s="41"/>
      <c r="AXV131" s="41"/>
      <c r="AXW131" s="41"/>
      <c r="AXX131" s="38"/>
      <c r="AXY131" s="38"/>
      <c r="AXZ131" s="38"/>
      <c r="AYA131" s="38"/>
      <c r="AYB131" s="39"/>
      <c r="AYC131" s="40"/>
      <c r="AYD131" s="41"/>
      <c r="AYE131" s="41"/>
      <c r="AYF131" s="41"/>
      <c r="AYG131" s="42"/>
      <c r="AYH131" s="41"/>
      <c r="AYI131" s="43"/>
      <c r="AYJ131" s="44"/>
      <c r="AYK131" s="41"/>
      <c r="AYL131" s="41"/>
      <c r="AYM131" s="41"/>
      <c r="AYN131" s="38"/>
      <c r="AYO131" s="38"/>
      <c r="AYP131" s="38"/>
      <c r="AYQ131" s="38"/>
      <c r="AYR131" s="39"/>
      <c r="AYS131" s="40"/>
      <c r="AYT131" s="41"/>
      <c r="AYU131" s="41"/>
      <c r="AYV131" s="41"/>
      <c r="AYW131" s="42"/>
      <c r="AYX131" s="41"/>
      <c r="AYY131" s="43"/>
      <c r="AYZ131" s="44"/>
      <c r="AZA131" s="41"/>
      <c r="AZB131" s="41"/>
      <c r="AZC131" s="41"/>
      <c r="AZD131" s="38"/>
      <c r="AZE131" s="38"/>
      <c r="AZF131" s="38"/>
      <c r="AZG131" s="38"/>
      <c r="AZH131" s="39"/>
      <c r="AZI131" s="40"/>
      <c r="AZJ131" s="41"/>
      <c r="AZK131" s="41"/>
      <c r="AZL131" s="41"/>
      <c r="AZM131" s="42"/>
      <c r="AZN131" s="41"/>
      <c r="AZO131" s="43"/>
      <c r="AZP131" s="44"/>
      <c r="AZQ131" s="41"/>
      <c r="AZR131" s="41"/>
      <c r="AZS131" s="41"/>
      <c r="AZT131" s="38"/>
      <c r="AZU131" s="38"/>
      <c r="AZV131" s="38"/>
      <c r="AZW131" s="38"/>
      <c r="AZX131" s="39"/>
      <c r="AZY131" s="40"/>
      <c r="AZZ131" s="41"/>
      <c r="BAA131" s="41"/>
      <c r="BAB131" s="41"/>
      <c r="BAC131" s="42"/>
      <c r="BAD131" s="41"/>
      <c r="BAE131" s="43"/>
      <c r="BAF131" s="44"/>
      <c r="BAG131" s="41"/>
      <c r="BAH131" s="41"/>
      <c r="BAI131" s="41"/>
      <c r="BAJ131" s="38"/>
      <c r="BAK131" s="38"/>
      <c r="BAL131" s="38"/>
      <c r="BAM131" s="38"/>
      <c r="BAN131" s="39"/>
      <c r="BAO131" s="40"/>
      <c r="BAP131" s="41"/>
      <c r="BAQ131" s="41"/>
      <c r="BAR131" s="41"/>
      <c r="BAS131" s="42"/>
      <c r="BAT131" s="41"/>
      <c r="BAU131" s="43"/>
      <c r="BAV131" s="44"/>
      <c r="BAW131" s="41"/>
      <c r="BAX131" s="41"/>
      <c r="BAY131" s="41"/>
      <c r="BAZ131" s="38"/>
      <c r="BBA131" s="38"/>
      <c r="BBB131" s="38"/>
      <c r="BBC131" s="38"/>
      <c r="BBD131" s="39"/>
      <c r="BBE131" s="40"/>
      <c r="BBF131" s="41"/>
      <c r="BBG131" s="41"/>
      <c r="BBH131" s="41"/>
      <c r="BBI131" s="42"/>
      <c r="BBJ131" s="41"/>
      <c r="BBK131" s="43"/>
      <c r="BBL131" s="44"/>
      <c r="BBM131" s="41"/>
      <c r="BBN131" s="41"/>
      <c r="BBO131" s="41"/>
      <c r="BBP131" s="38"/>
      <c r="BBQ131" s="38"/>
      <c r="BBR131" s="38"/>
      <c r="BBS131" s="38"/>
      <c r="BBT131" s="39"/>
      <c r="BBU131" s="40"/>
      <c r="BBV131" s="41"/>
      <c r="BBW131" s="41"/>
      <c r="BBX131" s="41"/>
      <c r="BBY131" s="42"/>
      <c r="BBZ131" s="41"/>
      <c r="BCA131" s="43"/>
      <c r="BCB131" s="44"/>
      <c r="BCC131" s="41"/>
      <c r="BCD131" s="41"/>
      <c r="BCE131" s="41"/>
      <c r="BCF131" s="38"/>
      <c r="BCG131" s="38"/>
      <c r="BCH131" s="38"/>
      <c r="BCI131" s="38"/>
      <c r="BCJ131" s="39"/>
      <c r="BCK131" s="40"/>
      <c r="BCL131" s="41"/>
      <c r="BCM131" s="41"/>
      <c r="BCN131" s="41"/>
      <c r="BCO131" s="42"/>
      <c r="BCP131" s="41"/>
      <c r="BCQ131" s="43"/>
      <c r="BCR131" s="44"/>
      <c r="BCS131" s="41"/>
      <c r="BCT131" s="41"/>
      <c r="BCU131" s="41"/>
      <c r="BCV131" s="38"/>
      <c r="BCW131" s="38"/>
      <c r="BCX131" s="38"/>
      <c r="BCY131" s="38"/>
      <c r="BCZ131" s="39"/>
      <c r="BDA131" s="40"/>
      <c r="BDB131" s="41"/>
      <c r="BDC131" s="41"/>
      <c r="BDD131" s="41"/>
      <c r="BDE131" s="42"/>
      <c r="BDF131" s="41"/>
      <c r="BDG131" s="43"/>
      <c r="BDH131" s="44"/>
      <c r="BDI131" s="41"/>
      <c r="BDJ131" s="41"/>
      <c r="BDK131" s="41"/>
      <c r="BDL131" s="38"/>
      <c r="BDM131" s="38"/>
      <c r="BDN131" s="38"/>
      <c r="BDO131" s="38"/>
      <c r="BDP131" s="39"/>
      <c r="BDQ131" s="40"/>
      <c r="BDR131" s="41"/>
      <c r="BDS131" s="41"/>
      <c r="BDT131" s="41"/>
      <c r="BDU131" s="42"/>
      <c r="BDV131" s="41"/>
      <c r="BDW131" s="43"/>
      <c r="BDX131" s="44"/>
      <c r="BDY131" s="41"/>
      <c r="BDZ131" s="41"/>
      <c r="BEA131" s="41"/>
      <c r="BEB131" s="38"/>
      <c r="BEC131" s="38"/>
      <c r="BED131" s="38"/>
      <c r="BEE131" s="38"/>
      <c r="BEF131" s="39"/>
      <c r="BEG131" s="40"/>
      <c r="BEH131" s="41"/>
      <c r="BEI131" s="41"/>
      <c r="BEJ131" s="41"/>
      <c r="BEK131" s="42"/>
      <c r="BEL131" s="41"/>
      <c r="BEM131" s="43"/>
      <c r="BEN131" s="44"/>
      <c r="BEO131" s="41"/>
      <c r="BEP131" s="41"/>
      <c r="BEQ131" s="41"/>
      <c r="BER131" s="38"/>
      <c r="BES131" s="38"/>
      <c r="BET131" s="38"/>
      <c r="BEU131" s="38"/>
      <c r="BEV131" s="39"/>
      <c r="BEW131" s="40"/>
      <c r="BEX131" s="41"/>
      <c r="BEY131" s="41"/>
      <c r="BEZ131" s="41"/>
      <c r="BFA131" s="42"/>
      <c r="BFB131" s="41"/>
      <c r="BFC131" s="43"/>
      <c r="BFD131" s="44"/>
      <c r="BFE131" s="41"/>
      <c r="BFF131" s="41"/>
      <c r="BFG131" s="41"/>
      <c r="BFH131" s="38"/>
      <c r="BFI131" s="38"/>
      <c r="BFJ131" s="38"/>
      <c r="BFK131" s="38"/>
      <c r="BFL131" s="39"/>
      <c r="BFM131" s="40"/>
      <c r="BFN131" s="41"/>
      <c r="BFO131" s="41"/>
      <c r="BFP131" s="41"/>
      <c r="BFQ131" s="42"/>
      <c r="BFR131" s="41"/>
      <c r="BFS131" s="43"/>
      <c r="BFT131" s="44"/>
      <c r="BFU131" s="41"/>
      <c r="BFV131" s="41"/>
      <c r="BFW131" s="41"/>
      <c r="BFX131" s="38"/>
      <c r="BFY131" s="38"/>
      <c r="BFZ131" s="38"/>
      <c r="BGA131" s="38"/>
      <c r="BGB131" s="39"/>
      <c r="BGC131" s="40"/>
      <c r="BGD131" s="41"/>
      <c r="BGE131" s="41"/>
      <c r="BGF131" s="41"/>
      <c r="BGG131" s="42"/>
      <c r="BGH131" s="41"/>
      <c r="BGI131" s="43"/>
      <c r="BGJ131" s="44"/>
      <c r="BGK131" s="41"/>
      <c r="BGL131" s="41"/>
      <c r="BGM131" s="41"/>
      <c r="BGN131" s="38"/>
      <c r="BGO131" s="38"/>
      <c r="BGP131" s="38"/>
      <c r="BGQ131" s="38"/>
      <c r="BGR131" s="39"/>
      <c r="BGS131" s="40"/>
      <c r="BGT131" s="41"/>
      <c r="BGU131" s="41"/>
      <c r="BGV131" s="41"/>
      <c r="BGW131" s="42"/>
      <c r="BGX131" s="41"/>
      <c r="BGY131" s="43"/>
      <c r="BGZ131" s="44"/>
      <c r="BHA131" s="41"/>
      <c r="BHB131" s="41"/>
      <c r="BHC131" s="41"/>
      <c r="BHD131" s="38"/>
      <c r="BHE131" s="38"/>
      <c r="BHF131" s="38"/>
      <c r="BHG131" s="38"/>
      <c r="BHH131" s="39"/>
      <c r="BHI131" s="40"/>
      <c r="BHJ131" s="41"/>
      <c r="BHK131" s="41"/>
      <c r="BHL131" s="41"/>
      <c r="BHM131" s="42"/>
      <c r="BHN131" s="41"/>
      <c r="BHO131" s="43"/>
      <c r="BHP131" s="44"/>
      <c r="BHQ131" s="41"/>
      <c r="BHR131" s="41"/>
      <c r="BHS131" s="41"/>
      <c r="BHT131" s="38"/>
      <c r="BHU131" s="38"/>
      <c r="BHV131" s="38"/>
      <c r="BHW131" s="38"/>
      <c r="BHX131" s="39"/>
      <c r="BHY131" s="40"/>
      <c r="BHZ131" s="41"/>
      <c r="BIA131" s="41"/>
      <c r="BIB131" s="41"/>
      <c r="BIC131" s="42"/>
      <c r="BID131" s="41"/>
      <c r="BIE131" s="43"/>
      <c r="BIF131" s="44"/>
      <c r="BIG131" s="41"/>
      <c r="BIH131" s="41"/>
      <c r="BII131" s="41"/>
      <c r="BIJ131" s="38"/>
      <c r="BIK131" s="38"/>
      <c r="BIL131" s="38"/>
      <c r="BIM131" s="38"/>
      <c r="BIN131" s="39"/>
      <c r="BIO131" s="40"/>
      <c r="BIP131" s="41"/>
      <c r="BIQ131" s="41"/>
      <c r="BIR131" s="41"/>
      <c r="BIS131" s="42"/>
      <c r="BIT131" s="41"/>
      <c r="BIU131" s="43"/>
      <c r="BIV131" s="44"/>
      <c r="BIW131" s="41"/>
      <c r="BIX131" s="41"/>
      <c r="BIY131" s="41"/>
      <c r="BIZ131" s="38"/>
      <c r="BJA131" s="38"/>
      <c r="BJB131" s="38"/>
      <c r="BJC131" s="38"/>
      <c r="BJD131" s="39"/>
      <c r="BJE131" s="40"/>
      <c r="BJF131" s="41"/>
      <c r="BJG131" s="41"/>
      <c r="BJH131" s="41"/>
      <c r="BJI131" s="42"/>
      <c r="BJJ131" s="41"/>
      <c r="BJK131" s="43"/>
      <c r="BJL131" s="44"/>
      <c r="BJM131" s="41"/>
      <c r="BJN131" s="41"/>
      <c r="BJO131" s="41"/>
      <c r="BJP131" s="38"/>
      <c r="BJQ131" s="38"/>
      <c r="BJR131" s="38"/>
      <c r="BJS131" s="38"/>
      <c r="BJT131" s="39"/>
      <c r="BJU131" s="40"/>
      <c r="BJV131" s="41"/>
      <c r="BJW131" s="41"/>
      <c r="BJX131" s="41"/>
      <c r="BJY131" s="42"/>
      <c r="BJZ131" s="41"/>
      <c r="BKA131" s="43"/>
      <c r="BKB131" s="44"/>
      <c r="BKC131" s="41"/>
      <c r="BKD131" s="41"/>
      <c r="BKE131" s="41"/>
      <c r="BKF131" s="38"/>
      <c r="BKG131" s="38"/>
      <c r="BKH131" s="38"/>
      <c r="BKI131" s="38"/>
      <c r="BKJ131" s="39"/>
      <c r="BKK131" s="40"/>
      <c r="BKL131" s="41"/>
      <c r="BKM131" s="41"/>
      <c r="BKN131" s="41"/>
      <c r="BKO131" s="42"/>
      <c r="BKP131" s="41"/>
      <c r="BKQ131" s="43"/>
      <c r="BKR131" s="44"/>
      <c r="BKS131" s="41"/>
      <c r="BKT131" s="41"/>
      <c r="BKU131" s="41"/>
      <c r="BKV131" s="38"/>
      <c r="BKW131" s="38"/>
      <c r="BKX131" s="38"/>
      <c r="BKY131" s="38"/>
      <c r="BKZ131" s="39"/>
      <c r="BLA131" s="40"/>
      <c r="BLB131" s="41"/>
      <c r="BLC131" s="41"/>
      <c r="BLD131" s="41"/>
      <c r="BLE131" s="42"/>
      <c r="BLF131" s="41"/>
      <c r="BLG131" s="43"/>
      <c r="BLH131" s="44"/>
      <c r="BLI131" s="41"/>
      <c r="BLJ131" s="41"/>
      <c r="BLK131" s="41"/>
      <c r="BLL131" s="38"/>
      <c r="BLM131" s="38"/>
      <c r="BLN131" s="38"/>
      <c r="BLO131" s="38"/>
      <c r="BLP131" s="39"/>
      <c r="BLQ131" s="40"/>
      <c r="BLR131" s="41"/>
      <c r="BLS131" s="41"/>
      <c r="BLT131" s="41"/>
      <c r="BLU131" s="42"/>
      <c r="BLV131" s="41"/>
      <c r="BLW131" s="43"/>
      <c r="BLX131" s="44"/>
      <c r="BLY131" s="41"/>
      <c r="BLZ131" s="41"/>
      <c r="BMA131" s="41"/>
      <c r="BMB131" s="38"/>
      <c r="BMC131" s="38"/>
      <c r="BMD131" s="38"/>
      <c r="BME131" s="38"/>
      <c r="BMF131" s="39"/>
      <c r="BMG131" s="40"/>
      <c r="BMH131" s="41"/>
      <c r="BMI131" s="41"/>
      <c r="BMJ131" s="41"/>
      <c r="BMK131" s="42"/>
      <c r="BML131" s="41"/>
      <c r="BMM131" s="43"/>
      <c r="BMN131" s="44"/>
      <c r="BMO131" s="41"/>
      <c r="BMP131" s="41"/>
      <c r="BMQ131" s="41"/>
      <c r="BMR131" s="38"/>
      <c r="BMS131" s="38"/>
      <c r="BMT131" s="38"/>
      <c r="BMU131" s="38"/>
      <c r="BMV131" s="39"/>
      <c r="BMW131" s="40"/>
      <c r="BMX131" s="41"/>
      <c r="BMY131" s="41"/>
      <c r="BMZ131" s="41"/>
      <c r="BNA131" s="42"/>
      <c r="BNB131" s="41"/>
      <c r="BNC131" s="43"/>
      <c r="BND131" s="44"/>
      <c r="BNE131" s="41"/>
      <c r="BNF131" s="41"/>
      <c r="BNG131" s="41"/>
      <c r="BNH131" s="38"/>
      <c r="BNI131" s="38"/>
      <c r="BNJ131" s="38"/>
      <c r="BNK131" s="38"/>
      <c r="BNL131" s="39"/>
      <c r="BNM131" s="40"/>
      <c r="BNN131" s="41"/>
      <c r="BNO131" s="41"/>
      <c r="BNP131" s="41"/>
      <c r="BNQ131" s="42"/>
      <c r="BNR131" s="41"/>
      <c r="BNS131" s="43"/>
      <c r="BNT131" s="44"/>
      <c r="BNU131" s="41"/>
      <c r="BNV131" s="41"/>
      <c r="BNW131" s="41"/>
      <c r="BNX131" s="38"/>
      <c r="BNY131" s="38"/>
      <c r="BNZ131" s="38"/>
      <c r="BOA131" s="38"/>
      <c r="BOB131" s="39"/>
      <c r="BOC131" s="40"/>
      <c r="BOD131" s="41"/>
      <c r="BOE131" s="41"/>
      <c r="BOF131" s="41"/>
      <c r="BOG131" s="42"/>
      <c r="BOH131" s="41"/>
      <c r="BOI131" s="43"/>
      <c r="BOJ131" s="44"/>
      <c r="BOK131" s="41"/>
      <c r="BOL131" s="41"/>
      <c r="BOM131" s="41"/>
      <c r="BON131" s="38"/>
      <c r="BOO131" s="38"/>
      <c r="BOP131" s="38"/>
      <c r="BOQ131" s="38"/>
      <c r="BOR131" s="39"/>
      <c r="BOS131" s="40"/>
      <c r="BOT131" s="41"/>
      <c r="BOU131" s="41"/>
      <c r="BOV131" s="41"/>
      <c r="BOW131" s="42"/>
      <c r="BOX131" s="41"/>
      <c r="BOY131" s="43"/>
      <c r="BOZ131" s="44"/>
      <c r="BPA131" s="41"/>
      <c r="BPB131" s="41"/>
      <c r="BPC131" s="41"/>
      <c r="BPD131" s="38"/>
      <c r="BPE131" s="38"/>
      <c r="BPF131" s="38"/>
      <c r="BPG131" s="38"/>
      <c r="BPH131" s="39"/>
      <c r="BPI131" s="40"/>
      <c r="BPJ131" s="41"/>
      <c r="BPK131" s="41"/>
      <c r="BPL131" s="41"/>
      <c r="BPM131" s="42"/>
      <c r="BPN131" s="41"/>
      <c r="BPO131" s="43"/>
      <c r="BPP131" s="44"/>
      <c r="BPQ131" s="41"/>
      <c r="BPR131" s="41"/>
      <c r="BPS131" s="41"/>
      <c r="BPT131" s="38"/>
      <c r="BPU131" s="38"/>
      <c r="BPV131" s="38"/>
      <c r="BPW131" s="38"/>
      <c r="BPX131" s="39"/>
      <c r="BPY131" s="40"/>
      <c r="BPZ131" s="41"/>
      <c r="BQA131" s="41"/>
      <c r="BQB131" s="41"/>
      <c r="BQC131" s="42"/>
      <c r="BQD131" s="41"/>
      <c r="BQE131" s="43"/>
      <c r="BQF131" s="44"/>
      <c r="BQG131" s="41"/>
      <c r="BQH131" s="41"/>
      <c r="BQI131" s="41"/>
      <c r="BQJ131" s="38"/>
      <c r="BQK131" s="38"/>
      <c r="BQL131" s="38"/>
      <c r="BQM131" s="38"/>
      <c r="BQN131" s="39"/>
      <c r="BQO131" s="40"/>
      <c r="BQP131" s="41"/>
      <c r="BQQ131" s="41"/>
      <c r="BQR131" s="41"/>
      <c r="BQS131" s="42"/>
      <c r="BQT131" s="41"/>
      <c r="BQU131" s="43"/>
      <c r="BQV131" s="44"/>
      <c r="BQW131" s="41"/>
      <c r="BQX131" s="41"/>
      <c r="BQY131" s="41"/>
      <c r="BQZ131" s="38"/>
      <c r="BRA131" s="38"/>
      <c r="BRB131" s="38"/>
      <c r="BRC131" s="38"/>
      <c r="BRD131" s="39"/>
      <c r="BRE131" s="40"/>
      <c r="BRF131" s="41"/>
      <c r="BRG131" s="41"/>
      <c r="BRH131" s="41"/>
      <c r="BRI131" s="42"/>
      <c r="BRJ131" s="41"/>
      <c r="BRK131" s="43"/>
      <c r="BRL131" s="44"/>
      <c r="BRM131" s="41"/>
      <c r="BRN131" s="41"/>
      <c r="BRO131" s="41"/>
      <c r="BRP131" s="38"/>
      <c r="BRQ131" s="38"/>
      <c r="BRR131" s="38"/>
      <c r="BRS131" s="38"/>
      <c r="BRT131" s="39"/>
      <c r="BRU131" s="40"/>
      <c r="BRV131" s="41"/>
      <c r="BRW131" s="41"/>
      <c r="BRX131" s="41"/>
      <c r="BRY131" s="42"/>
      <c r="BRZ131" s="41"/>
      <c r="BSA131" s="43"/>
      <c r="BSB131" s="44"/>
      <c r="BSC131" s="41"/>
      <c r="BSD131" s="41"/>
      <c r="BSE131" s="41"/>
      <c r="BSF131" s="38"/>
      <c r="BSG131" s="38"/>
      <c r="BSH131" s="38"/>
      <c r="BSI131" s="38"/>
      <c r="BSJ131" s="39"/>
      <c r="BSK131" s="40"/>
      <c r="BSL131" s="41"/>
      <c r="BSM131" s="41"/>
      <c r="BSN131" s="41"/>
      <c r="BSO131" s="42"/>
      <c r="BSP131" s="41"/>
      <c r="BSQ131" s="43"/>
      <c r="BSR131" s="44"/>
      <c r="BSS131" s="41"/>
      <c r="BST131" s="41"/>
      <c r="BSU131" s="41"/>
      <c r="BSV131" s="38"/>
      <c r="BSW131" s="38"/>
      <c r="BSX131" s="38"/>
      <c r="BSY131" s="38"/>
      <c r="BSZ131" s="39"/>
      <c r="BTA131" s="40"/>
      <c r="BTB131" s="41"/>
      <c r="BTC131" s="41"/>
      <c r="BTD131" s="41"/>
      <c r="BTE131" s="42"/>
      <c r="BTF131" s="41"/>
      <c r="BTG131" s="43"/>
      <c r="BTH131" s="44"/>
      <c r="BTI131" s="41"/>
      <c r="BTJ131" s="41"/>
      <c r="BTK131" s="41"/>
      <c r="BTL131" s="38"/>
      <c r="BTM131" s="38"/>
      <c r="BTN131" s="38"/>
      <c r="BTO131" s="38"/>
      <c r="BTP131" s="39"/>
      <c r="BTQ131" s="40"/>
      <c r="BTR131" s="41"/>
      <c r="BTS131" s="41"/>
      <c r="BTT131" s="41"/>
      <c r="BTU131" s="42"/>
      <c r="BTV131" s="41"/>
      <c r="BTW131" s="43"/>
      <c r="BTX131" s="44"/>
      <c r="BTY131" s="41"/>
      <c r="BTZ131" s="41"/>
      <c r="BUA131" s="41"/>
      <c r="BUB131" s="38"/>
      <c r="BUC131" s="38"/>
      <c r="BUD131" s="38"/>
      <c r="BUE131" s="38"/>
      <c r="BUF131" s="39"/>
      <c r="BUG131" s="40"/>
      <c r="BUH131" s="41"/>
      <c r="BUI131" s="41"/>
      <c r="BUJ131" s="41"/>
      <c r="BUK131" s="42"/>
      <c r="BUL131" s="41"/>
      <c r="BUM131" s="43"/>
      <c r="BUN131" s="44"/>
      <c r="BUO131" s="41"/>
      <c r="BUP131" s="41"/>
      <c r="BUQ131" s="41"/>
      <c r="BUR131" s="38"/>
      <c r="BUS131" s="38"/>
      <c r="BUT131" s="38"/>
      <c r="BUU131" s="38"/>
      <c r="BUV131" s="39"/>
      <c r="BUW131" s="40"/>
      <c r="BUX131" s="41"/>
      <c r="BUY131" s="41"/>
      <c r="BUZ131" s="41"/>
      <c r="BVA131" s="42"/>
      <c r="BVB131" s="41"/>
      <c r="BVC131" s="43"/>
      <c r="BVD131" s="44"/>
      <c r="BVE131" s="41"/>
      <c r="BVF131" s="41"/>
      <c r="BVG131" s="41"/>
      <c r="BVH131" s="38"/>
      <c r="BVI131" s="38"/>
      <c r="BVJ131" s="38"/>
      <c r="BVK131" s="38"/>
      <c r="BVL131" s="39"/>
      <c r="BVM131" s="40"/>
      <c r="BVN131" s="41"/>
      <c r="BVO131" s="41"/>
      <c r="BVP131" s="41"/>
      <c r="BVQ131" s="42"/>
      <c r="BVR131" s="41"/>
      <c r="BVS131" s="43"/>
      <c r="BVT131" s="44"/>
      <c r="BVU131" s="41"/>
      <c r="BVV131" s="41"/>
      <c r="BVW131" s="41"/>
      <c r="BVX131" s="38"/>
      <c r="BVY131" s="38"/>
      <c r="BVZ131" s="38"/>
      <c r="BWA131" s="38"/>
      <c r="BWB131" s="39"/>
      <c r="BWC131" s="40"/>
      <c r="BWD131" s="41"/>
      <c r="BWE131" s="41"/>
      <c r="BWF131" s="41"/>
      <c r="BWG131" s="42"/>
      <c r="BWH131" s="41"/>
      <c r="BWI131" s="43"/>
      <c r="BWJ131" s="44"/>
      <c r="BWK131" s="41"/>
      <c r="BWL131" s="41"/>
      <c r="BWM131" s="41"/>
      <c r="BWN131" s="38"/>
      <c r="BWO131" s="38"/>
      <c r="BWP131" s="38"/>
      <c r="BWQ131" s="38"/>
      <c r="BWR131" s="39"/>
      <c r="BWS131" s="40"/>
      <c r="BWT131" s="41"/>
      <c r="BWU131" s="41"/>
      <c r="BWV131" s="41"/>
      <c r="BWW131" s="42"/>
      <c r="BWX131" s="41"/>
      <c r="BWY131" s="43"/>
      <c r="BWZ131" s="44"/>
      <c r="BXA131" s="41"/>
      <c r="BXB131" s="41"/>
      <c r="BXC131" s="41"/>
      <c r="BXD131" s="38"/>
      <c r="BXE131" s="38"/>
      <c r="BXF131" s="38"/>
      <c r="BXG131" s="38"/>
      <c r="BXH131" s="39"/>
      <c r="BXI131" s="40"/>
      <c r="BXJ131" s="41"/>
      <c r="BXK131" s="41"/>
      <c r="BXL131" s="41"/>
      <c r="BXM131" s="42"/>
      <c r="BXN131" s="41"/>
      <c r="BXO131" s="43"/>
      <c r="BXP131" s="44"/>
      <c r="BXQ131" s="41"/>
      <c r="BXR131" s="41"/>
      <c r="BXS131" s="41"/>
      <c r="BXT131" s="38"/>
      <c r="BXU131" s="38"/>
      <c r="BXV131" s="38"/>
      <c r="BXW131" s="38"/>
      <c r="BXX131" s="39"/>
      <c r="BXY131" s="40"/>
      <c r="BXZ131" s="41"/>
      <c r="BYA131" s="41"/>
      <c r="BYB131" s="41"/>
      <c r="BYC131" s="42"/>
      <c r="BYD131" s="41"/>
      <c r="BYE131" s="43"/>
      <c r="BYF131" s="44"/>
      <c r="BYG131" s="41"/>
      <c r="BYH131" s="41"/>
      <c r="BYI131" s="41"/>
      <c r="BYJ131" s="38"/>
      <c r="BYK131" s="38"/>
      <c r="BYL131" s="38"/>
      <c r="BYM131" s="38"/>
      <c r="BYN131" s="39"/>
      <c r="BYO131" s="40"/>
      <c r="BYP131" s="41"/>
      <c r="BYQ131" s="41"/>
      <c r="BYR131" s="41"/>
      <c r="BYS131" s="42"/>
      <c r="BYT131" s="41"/>
      <c r="BYU131" s="43"/>
      <c r="BYV131" s="44"/>
      <c r="BYW131" s="41"/>
      <c r="BYX131" s="41"/>
      <c r="BYY131" s="41"/>
      <c r="BYZ131" s="38"/>
      <c r="BZA131" s="38"/>
      <c r="BZB131" s="38"/>
      <c r="BZC131" s="38"/>
      <c r="BZD131" s="39"/>
      <c r="BZE131" s="40"/>
      <c r="BZF131" s="41"/>
      <c r="BZG131" s="41"/>
      <c r="BZH131" s="41"/>
      <c r="BZI131" s="42"/>
      <c r="BZJ131" s="41"/>
      <c r="BZK131" s="43"/>
      <c r="BZL131" s="44"/>
      <c r="BZM131" s="41"/>
      <c r="BZN131" s="41"/>
      <c r="BZO131" s="41"/>
      <c r="BZP131" s="38"/>
      <c r="BZQ131" s="38"/>
      <c r="BZR131" s="38"/>
      <c r="BZS131" s="38"/>
      <c r="BZT131" s="39"/>
      <c r="BZU131" s="40"/>
      <c r="BZV131" s="41"/>
      <c r="BZW131" s="41"/>
      <c r="BZX131" s="41"/>
      <c r="BZY131" s="42"/>
      <c r="BZZ131" s="41"/>
      <c r="CAA131" s="43"/>
      <c r="CAB131" s="44"/>
      <c r="CAC131" s="41"/>
      <c r="CAD131" s="41"/>
      <c r="CAE131" s="41"/>
      <c r="CAF131" s="38"/>
      <c r="CAG131" s="38"/>
      <c r="CAH131" s="38"/>
      <c r="CAI131" s="38"/>
      <c r="CAJ131" s="39"/>
      <c r="CAK131" s="40"/>
      <c r="CAL131" s="41"/>
      <c r="CAM131" s="41"/>
      <c r="CAN131" s="41"/>
      <c r="CAO131" s="42"/>
      <c r="CAP131" s="41"/>
      <c r="CAQ131" s="43"/>
      <c r="CAR131" s="44"/>
      <c r="CAS131" s="41"/>
      <c r="CAT131" s="41"/>
      <c r="CAU131" s="41"/>
      <c r="CAV131" s="38"/>
      <c r="CAW131" s="38"/>
      <c r="CAX131" s="38"/>
      <c r="CAY131" s="38"/>
      <c r="CAZ131" s="39"/>
      <c r="CBA131" s="40"/>
      <c r="CBB131" s="41"/>
      <c r="CBC131" s="41"/>
      <c r="CBD131" s="41"/>
      <c r="CBE131" s="42"/>
      <c r="CBF131" s="41"/>
      <c r="CBG131" s="43"/>
      <c r="CBH131" s="44"/>
      <c r="CBI131" s="41"/>
      <c r="CBJ131" s="41"/>
      <c r="CBK131" s="41"/>
      <c r="CBL131" s="38"/>
      <c r="CBM131" s="38"/>
      <c r="CBN131" s="38"/>
      <c r="CBO131" s="38"/>
      <c r="CBP131" s="39"/>
      <c r="CBQ131" s="40"/>
      <c r="CBR131" s="41"/>
      <c r="CBS131" s="41"/>
      <c r="CBT131" s="41"/>
      <c r="CBU131" s="42"/>
      <c r="CBV131" s="41"/>
      <c r="CBW131" s="43"/>
      <c r="CBX131" s="44"/>
      <c r="CBY131" s="41"/>
      <c r="CBZ131" s="41"/>
      <c r="CCA131" s="41"/>
      <c r="CCB131" s="38"/>
      <c r="CCC131" s="38"/>
      <c r="CCD131" s="38"/>
      <c r="CCE131" s="38"/>
      <c r="CCF131" s="39"/>
      <c r="CCG131" s="40"/>
      <c r="CCH131" s="41"/>
      <c r="CCI131" s="41"/>
      <c r="CCJ131" s="41"/>
      <c r="CCK131" s="42"/>
      <c r="CCL131" s="41"/>
      <c r="CCM131" s="43"/>
      <c r="CCN131" s="44"/>
      <c r="CCO131" s="41"/>
      <c r="CCP131" s="41"/>
      <c r="CCQ131" s="41"/>
      <c r="CCR131" s="38"/>
      <c r="CCS131" s="38"/>
      <c r="CCT131" s="38"/>
      <c r="CCU131" s="38"/>
      <c r="CCV131" s="39"/>
      <c r="CCW131" s="40"/>
      <c r="CCX131" s="41"/>
      <c r="CCY131" s="41"/>
      <c r="CCZ131" s="41"/>
      <c r="CDA131" s="42"/>
      <c r="CDB131" s="41"/>
      <c r="CDC131" s="43"/>
      <c r="CDD131" s="44"/>
      <c r="CDE131" s="41"/>
      <c r="CDF131" s="41"/>
      <c r="CDG131" s="41"/>
      <c r="CDH131" s="38"/>
      <c r="CDI131" s="38"/>
      <c r="CDJ131" s="38"/>
      <c r="CDK131" s="38"/>
      <c r="CDL131" s="39"/>
      <c r="CDM131" s="40"/>
      <c r="CDN131" s="41"/>
      <c r="CDO131" s="41"/>
      <c r="CDP131" s="41"/>
      <c r="CDQ131" s="42"/>
      <c r="CDR131" s="41"/>
      <c r="CDS131" s="43"/>
      <c r="CDT131" s="44"/>
      <c r="CDU131" s="41"/>
      <c r="CDV131" s="41"/>
      <c r="CDW131" s="41"/>
      <c r="CDX131" s="38"/>
      <c r="CDY131" s="38"/>
      <c r="CDZ131" s="38"/>
      <c r="CEA131" s="38"/>
      <c r="CEB131" s="39"/>
      <c r="CEC131" s="40"/>
      <c r="CED131" s="41"/>
      <c r="CEE131" s="41"/>
      <c r="CEF131" s="41"/>
      <c r="CEG131" s="42"/>
      <c r="CEH131" s="41"/>
      <c r="CEI131" s="43"/>
      <c r="CEJ131" s="44"/>
      <c r="CEK131" s="41"/>
      <c r="CEL131" s="41"/>
      <c r="CEM131" s="41"/>
      <c r="CEN131" s="38"/>
      <c r="CEO131" s="38"/>
      <c r="CEP131" s="38"/>
      <c r="CEQ131" s="38"/>
      <c r="CER131" s="39"/>
      <c r="CES131" s="40"/>
      <c r="CET131" s="41"/>
      <c r="CEU131" s="41"/>
      <c r="CEV131" s="41"/>
      <c r="CEW131" s="42"/>
      <c r="CEX131" s="41"/>
      <c r="CEY131" s="43"/>
      <c r="CEZ131" s="44"/>
      <c r="CFA131" s="41"/>
      <c r="CFB131" s="41"/>
      <c r="CFC131" s="41"/>
      <c r="CFD131" s="38"/>
      <c r="CFE131" s="38"/>
      <c r="CFF131" s="38"/>
      <c r="CFG131" s="38"/>
      <c r="CFH131" s="39"/>
      <c r="CFI131" s="40"/>
      <c r="CFJ131" s="41"/>
      <c r="CFK131" s="41"/>
      <c r="CFL131" s="41"/>
      <c r="CFM131" s="42"/>
      <c r="CFN131" s="41"/>
      <c r="CFO131" s="43"/>
      <c r="CFP131" s="44"/>
      <c r="CFQ131" s="41"/>
      <c r="CFR131" s="41"/>
      <c r="CFS131" s="41"/>
      <c r="CFT131" s="38"/>
      <c r="CFU131" s="38"/>
      <c r="CFV131" s="38"/>
      <c r="CFW131" s="38"/>
      <c r="CFX131" s="39"/>
      <c r="CFY131" s="40"/>
      <c r="CFZ131" s="41"/>
      <c r="CGA131" s="41"/>
      <c r="CGB131" s="41"/>
      <c r="CGC131" s="42"/>
      <c r="CGD131" s="41"/>
      <c r="CGE131" s="43"/>
      <c r="CGF131" s="44"/>
      <c r="CGG131" s="41"/>
      <c r="CGH131" s="41"/>
      <c r="CGI131" s="41"/>
      <c r="CGJ131" s="38"/>
      <c r="CGK131" s="38"/>
      <c r="CGL131" s="38"/>
      <c r="CGM131" s="38"/>
      <c r="CGN131" s="39"/>
      <c r="CGO131" s="40"/>
      <c r="CGP131" s="41"/>
      <c r="CGQ131" s="41"/>
      <c r="CGR131" s="41"/>
      <c r="CGS131" s="42"/>
      <c r="CGT131" s="41"/>
      <c r="CGU131" s="43"/>
      <c r="CGV131" s="44"/>
      <c r="CGW131" s="41"/>
      <c r="CGX131" s="41"/>
      <c r="CGY131" s="41"/>
      <c r="CGZ131" s="38"/>
      <c r="CHA131" s="38"/>
      <c r="CHB131" s="38"/>
      <c r="CHC131" s="38"/>
      <c r="CHD131" s="39"/>
      <c r="CHE131" s="40"/>
      <c r="CHF131" s="41"/>
      <c r="CHG131" s="41"/>
      <c r="CHH131" s="41"/>
      <c r="CHI131" s="42"/>
      <c r="CHJ131" s="41"/>
      <c r="CHK131" s="43"/>
      <c r="CHL131" s="44"/>
      <c r="CHM131" s="41"/>
      <c r="CHN131" s="41"/>
      <c r="CHO131" s="41"/>
      <c r="CHP131" s="38"/>
      <c r="CHQ131" s="38"/>
      <c r="CHR131" s="38"/>
      <c r="CHS131" s="38"/>
      <c r="CHT131" s="39"/>
      <c r="CHU131" s="40"/>
      <c r="CHV131" s="41"/>
      <c r="CHW131" s="41"/>
      <c r="CHX131" s="41"/>
      <c r="CHY131" s="42"/>
      <c r="CHZ131" s="41"/>
      <c r="CIA131" s="43"/>
      <c r="CIB131" s="44"/>
      <c r="CIC131" s="41"/>
      <c r="CID131" s="41"/>
      <c r="CIE131" s="41"/>
      <c r="CIF131" s="38"/>
      <c r="CIG131" s="38"/>
      <c r="CIH131" s="38"/>
      <c r="CII131" s="38"/>
      <c r="CIJ131" s="39"/>
      <c r="CIK131" s="40"/>
      <c r="CIL131" s="41"/>
      <c r="CIM131" s="41"/>
      <c r="CIN131" s="41"/>
      <c r="CIO131" s="42"/>
      <c r="CIP131" s="41"/>
      <c r="CIQ131" s="43"/>
      <c r="CIR131" s="44"/>
      <c r="CIS131" s="41"/>
      <c r="CIT131" s="41"/>
      <c r="CIU131" s="41"/>
      <c r="CIV131" s="38"/>
      <c r="CIW131" s="38"/>
      <c r="CIX131" s="38"/>
      <c r="CIY131" s="38"/>
      <c r="CIZ131" s="39"/>
      <c r="CJA131" s="40"/>
      <c r="CJB131" s="41"/>
      <c r="CJC131" s="41"/>
      <c r="CJD131" s="41"/>
      <c r="CJE131" s="42"/>
      <c r="CJF131" s="41"/>
      <c r="CJG131" s="43"/>
      <c r="CJH131" s="44"/>
      <c r="CJI131" s="41"/>
      <c r="CJJ131" s="41"/>
      <c r="CJK131" s="41"/>
      <c r="CJL131" s="38"/>
      <c r="CJM131" s="38"/>
      <c r="CJN131" s="38"/>
      <c r="CJO131" s="38"/>
      <c r="CJP131" s="39"/>
      <c r="CJQ131" s="40"/>
      <c r="CJR131" s="41"/>
      <c r="CJS131" s="41"/>
      <c r="CJT131" s="41"/>
      <c r="CJU131" s="42"/>
      <c r="CJV131" s="41"/>
      <c r="CJW131" s="43"/>
      <c r="CJX131" s="44"/>
      <c r="CJY131" s="41"/>
      <c r="CJZ131" s="41"/>
      <c r="CKA131" s="41"/>
      <c r="CKB131" s="38"/>
      <c r="CKC131" s="38"/>
      <c r="CKD131" s="38"/>
      <c r="CKE131" s="38"/>
      <c r="CKF131" s="39"/>
      <c r="CKG131" s="40"/>
      <c r="CKH131" s="41"/>
      <c r="CKI131" s="41"/>
      <c r="CKJ131" s="41"/>
      <c r="CKK131" s="42"/>
      <c r="CKL131" s="41"/>
      <c r="CKM131" s="43"/>
      <c r="CKN131" s="44"/>
      <c r="CKO131" s="41"/>
      <c r="CKP131" s="41"/>
      <c r="CKQ131" s="41"/>
      <c r="CKR131" s="38"/>
      <c r="CKS131" s="38"/>
      <c r="CKT131" s="38"/>
      <c r="CKU131" s="38"/>
      <c r="CKV131" s="39"/>
      <c r="CKW131" s="40"/>
      <c r="CKX131" s="41"/>
      <c r="CKY131" s="41"/>
      <c r="CKZ131" s="41"/>
      <c r="CLA131" s="42"/>
      <c r="CLB131" s="41"/>
      <c r="CLC131" s="43"/>
      <c r="CLD131" s="44"/>
      <c r="CLE131" s="41"/>
      <c r="CLF131" s="41"/>
      <c r="CLG131" s="41"/>
      <c r="CLH131" s="38"/>
      <c r="CLI131" s="38"/>
      <c r="CLJ131" s="38"/>
      <c r="CLK131" s="38"/>
      <c r="CLL131" s="39"/>
      <c r="CLM131" s="40"/>
      <c r="CLN131" s="41"/>
      <c r="CLO131" s="41"/>
      <c r="CLP131" s="41"/>
      <c r="CLQ131" s="42"/>
      <c r="CLR131" s="41"/>
      <c r="CLS131" s="43"/>
      <c r="CLT131" s="44"/>
      <c r="CLU131" s="41"/>
      <c r="CLV131" s="41"/>
      <c r="CLW131" s="41"/>
      <c r="CLX131" s="38"/>
      <c r="CLY131" s="38"/>
      <c r="CLZ131" s="38"/>
      <c r="CMA131" s="38"/>
      <c r="CMB131" s="39"/>
      <c r="CMC131" s="40"/>
      <c r="CMD131" s="41"/>
      <c r="CME131" s="41"/>
      <c r="CMF131" s="41"/>
      <c r="CMG131" s="42"/>
      <c r="CMH131" s="41"/>
      <c r="CMI131" s="43"/>
      <c r="CMJ131" s="44"/>
      <c r="CMK131" s="41"/>
      <c r="CML131" s="41"/>
      <c r="CMM131" s="41"/>
      <c r="CMN131" s="38"/>
      <c r="CMO131" s="38"/>
      <c r="CMP131" s="38"/>
      <c r="CMQ131" s="38"/>
      <c r="CMR131" s="39"/>
      <c r="CMS131" s="40"/>
      <c r="CMT131" s="41"/>
      <c r="CMU131" s="41"/>
      <c r="CMV131" s="41"/>
      <c r="CMW131" s="42"/>
      <c r="CMX131" s="41"/>
      <c r="CMY131" s="43"/>
      <c r="CMZ131" s="44"/>
      <c r="CNA131" s="41"/>
      <c r="CNB131" s="41"/>
      <c r="CNC131" s="41"/>
      <c r="CND131" s="38"/>
      <c r="CNE131" s="38"/>
      <c r="CNF131" s="38"/>
      <c r="CNG131" s="38"/>
      <c r="CNH131" s="39"/>
      <c r="CNI131" s="40"/>
      <c r="CNJ131" s="41"/>
      <c r="CNK131" s="41"/>
      <c r="CNL131" s="41"/>
      <c r="CNM131" s="42"/>
      <c r="CNN131" s="41"/>
      <c r="CNO131" s="43"/>
      <c r="CNP131" s="44"/>
      <c r="CNQ131" s="41"/>
      <c r="CNR131" s="41"/>
      <c r="CNS131" s="41"/>
      <c r="CNT131" s="38"/>
      <c r="CNU131" s="38"/>
      <c r="CNV131" s="38"/>
      <c r="CNW131" s="38"/>
      <c r="CNX131" s="39"/>
      <c r="CNY131" s="40"/>
      <c r="CNZ131" s="41"/>
      <c r="COA131" s="41"/>
      <c r="COB131" s="41"/>
      <c r="COC131" s="42"/>
      <c r="COD131" s="41"/>
      <c r="COE131" s="43"/>
      <c r="COF131" s="44"/>
      <c r="COG131" s="41"/>
      <c r="COH131" s="41"/>
      <c r="COI131" s="41"/>
      <c r="COJ131" s="38"/>
      <c r="COK131" s="38"/>
      <c r="COL131" s="38"/>
      <c r="COM131" s="38"/>
      <c r="CON131" s="39"/>
      <c r="COO131" s="40"/>
      <c r="COP131" s="41"/>
      <c r="COQ131" s="41"/>
      <c r="COR131" s="41"/>
      <c r="COS131" s="42"/>
      <c r="COT131" s="41"/>
      <c r="COU131" s="43"/>
      <c r="COV131" s="44"/>
      <c r="COW131" s="41"/>
      <c r="COX131" s="41"/>
      <c r="COY131" s="41"/>
      <c r="COZ131" s="38"/>
      <c r="CPA131" s="38"/>
      <c r="CPB131" s="38"/>
      <c r="CPC131" s="38"/>
      <c r="CPD131" s="39"/>
      <c r="CPE131" s="40"/>
      <c r="CPF131" s="41"/>
      <c r="CPG131" s="41"/>
      <c r="CPH131" s="41"/>
      <c r="CPI131" s="42"/>
      <c r="CPJ131" s="41"/>
      <c r="CPK131" s="43"/>
      <c r="CPL131" s="44"/>
      <c r="CPM131" s="41"/>
      <c r="CPN131" s="41"/>
      <c r="CPO131" s="41"/>
      <c r="CPP131" s="38"/>
      <c r="CPQ131" s="38"/>
      <c r="CPR131" s="38"/>
      <c r="CPS131" s="38"/>
      <c r="CPT131" s="39"/>
      <c r="CPU131" s="40"/>
      <c r="CPV131" s="41"/>
      <c r="CPW131" s="41"/>
      <c r="CPX131" s="41"/>
      <c r="CPY131" s="42"/>
      <c r="CPZ131" s="41"/>
      <c r="CQA131" s="43"/>
      <c r="CQB131" s="44"/>
      <c r="CQC131" s="41"/>
      <c r="CQD131" s="41"/>
      <c r="CQE131" s="41"/>
      <c r="CQF131" s="38"/>
      <c r="CQG131" s="38"/>
      <c r="CQH131" s="38"/>
      <c r="CQI131" s="38"/>
      <c r="CQJ131" s="39"/>
      <c r="CQK131" s="40"/>
      <c r="CQL131" s="41"/>
      <c r="CQM131" s="41"/>
      <c r="CQN131" s="41"/>
      <c r="CQO131" s="42"/>
      <c r="CQP131" s="41"/>
      <c r="CQQ131" s="43"/>
      <c r="CQR131" s="44"/>
      <c r="CQS131" s="41"/>
      <c r="CQT131" s="41"/>
      <c r="CQU131" s="41"/>
      <c r="CQV131" s="38"/>
      <c r="CQW131" s="38"/>
      <c r="CQX131" s="38"/>
      <c r="CQY131" s="38"/>
      <c r="CQZ131" s="39"/>
      <c r="CRA131" s="40"/>
      <c r="CRB131" s="41"/>
      <c r="CRC131" s="41"/>
      <c r="CRD131" s="41"/>
      <c r="CRE131" s="42"/>
      <c r="CRF131" s="41"/>
      <c r="CRG131" s="43"/>
      <c r="CRH131" s="44"/>
      <c r="CRI131" s="41"/>
      <c r="CRJ131" s="41"/>
      <c r="CRK131" s="41"/>
      <c r="CRL131" s="38"/>
      <c r="CRM131" s="38"/>
      <c r="CRN131" s="38"/>
      <c r="CRO131" s="38"/>
      <c r="CRP131" s="39"/>
      <c r="CRQ131" s="40"/>
      <c r="CRR131" s="41"/>
      <c r="CRS131" s="41"/>
      <c r="CRT131" s="41"/>
      <c r="CRU131" s="42"/>
      <c r="CRV131" s="41"/>
      <c r="CRW131" s="43"/>
      <c r="CRX131" s="44"/>
      <c r="CRY131" s="41"/>
      <c r="CRZ131" s="41"/>
      <c r="CSA131" s="41"/>
      <c r="CSB131" s="38"/>
      <c r="CSC131" s="38"/>
      <c r="CSD131" s="38"/>
      <c r="CSE131" s="38"/>
      <c r="CSF131" s="39"/>
      <c r="CSG131" s="40"/>
      <c r="CSH131" s="41"/>
      <c r="CSI131" s="41"/>
      <c r="CSJ131" s="41"/>
      <c r="CSK131" s="42"/>
      <c r="CSL131" s="41"/>
      <c r="CSM131" s="43"/>
      <c r="CSN131" s="44"/>
      <c r="CSO131" s="41"/>
      <c r="CSP131" s="41"/>
      <c r="CSQ131" s="41"/>
      <c r="CSR131" s="38"/>
      <c r="CSS131" s="38"/>
      <c r="CST131" s="38"/>
      <c r="CSU131" s="38"/>
      <c r="CSV131" s="39"/>
      <c r="CSW131" s="40"/>
      <c r="CSX131" s="41"/>
      <c r="CSY131" s="41"/>
      <c r="CSZ131" s="41"/>
      <c r="CTA131" s="42"/>
      <c r="CTB131" s="41"/>
      <c r="CTC131" s="43"/>
      <c r="CTD131" s="44"/>
      <c r="CTE131" s="41"/>
      <c r="CTF131" s="41"/>
      <c r="CTG131" s="41"/>
      <c r="CTH131" s="38"/>
      <c r="CTI131" s="38"/>
      <c r="CTJ131" s="38"/>
      <c r="CTK131" s="38"/>
      <c r="CTL131" s="39"/>
      <c r="CTM131" s="40"/>
      <c r="CTN131" s="41"/>
      <c r="CTO131" s="41"/>
      <c r="CTP131" s="41"/>
      <c r="CTQ131" s="42"/>
      <c r="CTR131" s="41"/>
      <c r="CTS131" s="43"/>
      <c r="CTT131" s="44"/>
      <c r="CTU131" s="41"/>
      <c r="CTV131" s="41"/>
      <c r="CTW131" s="41"/>
      <c r="CTX131" s="38"/>
      <c r="CTY131" s="38"/>
      <c r="CTZ131" s="38"/>
      <c r="CUA131" s="38"/>
      <c r="CUB131" s="39"/>
      <c r="CUC131" s="40"/>
      <c r="CUD131" s="41"/>
      <c r="CUE131" s="41"/>
      <c r="CUF131" s="41"/>
      <c r="CUG131" s="42"/>
      <c r="CUH131" s="41"/>
      <c r="CUI131" s="43"/>
      <c r="CUJ131" s="44"/>
      <c r="CUK131" s="41"/>
      <c r="CUL131" s="41"/>
      <c r="CUM131" s="41"/>
      <c r="CUN131" s="38"/>
      <c r="CUO131" s="38"/>
      <c r="CUP131" s="38"/>
      <c r="CUQ131" s="38"/>
      <c r="CUR131" s="39"/>
      <c r="CUS131" s="40"/>
      <c r="CUT131" s="41"/>
      <c r="CUU131" s="41"/>
      <c r="CUV131" s="41"/>
      <c r="CUW131" s="42"/>
      <c r="CUX131" s="41"/>
      <c r="CUY131" s="43"/>
      <c r="CUZ131" s="44"/>
      <c r="CVA131" s="41"/>
      <c r="CVB131" s="41"/>
      <c r="CVC131" s="41"/>
      <c r="CVD131" s="38"/>
      <c r="CVE131" s="38"/>
      <c r="CVF131" s="38"/>
      <c r="CVG131" s="38"/>
      <c r="CVH131" s="39"/>
      <c r="CVI131" s="40"/>
      <c r="CVJ131" s="41"/>
      <c r="CVK131" s="41"/>
      <c r="CVL131" s="41"/>
      <c r="CVM131" s="42"/>
      <c r="CVN131" s="41"/>
      <c r="CVO131" s="43"/>
      <c r="CVP131" s="44"/>
      <c r="CVQ131" s="41"/>
      <c r="CVR131" s="41"/>
      <c r="CVS131" s="41"/>
      <c r="CVT131" s="38"/>
      <c r="CVU131" s="38"/>
      <c r="CVV131" s="38"/>
      <c r="CVW131" s="38"/>
      <c r="CVX131" s="39"/>
      <c r="CVY131" s="40"/>
      <c r="CVZ131" s="41"/>
      <c r="CWA131" s="41"/>
      <c r="CWB131" s="41"/>
      <c r="CWC131" s="42"/>
      <c r="CWD131" s="41"/>
      <c r="CWE131" s="43"/>
      <c r="CWF131" s="44"/>
      <c r="CWG131" s="41"/>
      <c r="CWH131" s="41"/>
      <c r="CWI131" s="41"/>
      <c r="CWJ131" s="38"/>
      <c r="CWK131" s="38"/>
      <c r="CWL131" s="38"/>
      <c r="CWM131" s="38"/>
      <c r="CWN131" s="39"/>
      <c r="CWO131" s="40"/>
      <c r="CWP131" s="41"/>
      <c r="CWQ131" s="41"/>
      <c r="CWR131" s="41"/>
      <c r="CWS131" s="42"/>
      <c r="CWT131" s="41"/>
      <c r="CWU131" s="43"/>
      <c r="CWV131" s="44"/>
      <c r="CWW131" s="41"/>
      <c r="CWX131" s="41"/>
      <c r="CWY131" s="41"/>
      <c r="CWZ131" s="38"/>
      <c r="CXA131" s="38"/>
      <c r="CXB131" s="38"/>
      <c r="CXC131" s="38"/>
      <c r="CXD131" s="39"/>
      <c r="CXE131" s="40"/>
      <c r="CXF131" s="41"/>
      <c r="CXG131" s="41"/>
      <c r="CXH131" s="41"/>
      <c r="CXI131" s="42"/>
      <c r="CXJ131" s="41"/>
      <c r="CXK131" s="43"/>
      <c r="CXL131" s="44"/>
      <c r="CXM131" s="41"/>
      <c r="CXN131" s="41"/>
      <c r="CXO131" s="41"/>
      <c r="CXP131" s="38"/>
      <c r="CXQ131" s="38"/>
      <c r="CXR131" s="38"/>
      <c r="CXS131" s="38"/>
      <c r="CXT131" s="39"/>
      <c r="CXU131" s="40"/>
      <c r="CXV131" s="41"/>
      <c r="CXW131" s="41"/>
      <c r="CXX131" s="41"/>
      <c r="CXY131" s="42"/>
      <c r="CXZ131" s="41"/>
      <c r="CYA131" s="43"/>
      <c r="CYB131" s="44"/>
      <c r="CYC131" s="41"/>
      <c r="CYD131" s="41"/>
      <c r="CYE131" s="41"/>
      <c r="CYF131" s="38"/>
      <c r="CYG131" s="38"/>
      <c r="CYH131" s="38"/>
      <c r="CYI131" s="38"/>
      <c r="CYJ131" s="39"/>
      <c r="CYK131" s="40"/>
      <c r="CYL131" s="41"/>
      <c r="CYM131" s="41"/>
      <c r="CYN131" s="41"/>
      <c r="CYO131" s="42"/>
      <c r="CYP131" s="41"/>
      <c r="CYQ131" s="43"/>
      <c r="CYR131" s="44"/>
      <c r="CYS131" s="41"/>
      <c r="CYT131" s="41"/>
      <c r="CYU131" s="41"/>
      <c r="CYV131" s="38"/>
      <c r="CYW131" s="38"/>
      <c r="CYX131" s="38"/>
      <c r="CYY131" s="38"/>
      <c r="CYZ131" s="39"/>
      <c r="CZA131" s="40"/>
      <c r="CZB131" s="41"/>
      <c r="CZC131" s="41"/>
      <c r="CZD131" s="41"/>
      <c r="CZE131" s="42"/>
      <c r="CZF131" s="41"/>
      <c r="CZG131" s="43"/>
      <c r="CZH131" s="44"/>
      <c r="CZI131" s="41"/>
      <c r="CZJ131" s="41"/>
      <c r="CZK131" s="41"/>
      <c r="CZL131" s="38"/>
      <c r="CZM131" s="38"/>
      <c r="CZN131" s="38"/>
      <c r="CZO131" s="38"/>
      <c r="CZP131" s="39"/>
      <c r="CZQ131" s="40"/>
      <c r="CZR131" s="41"/>
      <c r="CZS131" s="41"/>
      <c r="CZT131" s="41"/>
      <c r="CZU131" s="42"/>
      <c r="CZV131" s="41"/>
      <c r="CZW131" s="43"/>
      <c r="CZX131" s="44"/>
      <c r="CZY131" s="41"/>
      <c r="CZZ131" s="41"/>
      <c r="DAA131" s="41"/>
      <c r="DAB131" s="38"/>
      <c r="DAC131" s="38"/>
      <c r="DAD131" s="38"/>
      <c r="DAE131" s="38"/>
      <c r="DAF131" s="39"/>
      <c r="DAG131" s="40"/>
      <c r="DAH131" s="41"/>
      <c r="DAI131" s="41"/>
      <c r="DAJ131" s="41"/>
      <c r="DAK131" s="42"/>
      <c r="DAL131" s="41"/>
      <c r="DAM131" s="43"/>
      <c r="DAN131" s="44"/>
      <c r="DAO131" s="41"/>
      <c r="DAP131" s="41"/>
      <c r="DAQ131" s="41"/>
      <c r="DAR131" s="38"/>
      <c r="DAS131" s="38"/>
      <c r="DAT131" s="38"/>
      <c r="DAU131" s="38"/>
      <c r="DAV131" s="39"/>
      <c r="DAW131" s="40"/>
      <c r="DAX131" s="41"/>
      <c r="DAY131" s="41"/>
      <c r="DAZ131" s="41"/>
      <c r="DBA131" s="42"/>
      <c r="DBB131" s="41"/>
      <c r="DBC131" s="43"/>
      <c r="DBD131" s="44"/>
      <c r="DBE131" s="41"/>
      <c r="DBF131" s="41"/>
      <c r="DBG131" s="41"/>
      <c r="DBH131" s="38"/>
      <c r="DBI131" s="38"/>
      <c r="DBJ131" s="38"/>
      <c r="DBK131" s="38"/>
      <c r="DBL131" s="39"/>
      <c r="DBM131" s="40"/>
      <c r="DBN131" s="41"/>
      <c r="DBO131" s="41"/>
      <c r="DBP131" s="41"/>
      <c r="DBQ131" s="42"/>
      <c r="DBR131" s="41"/>
      <c r="DBS131" s="43"/>
      <c r="DBT131" s="44"/>
      <c r="DBU131" s="41"/>
      <c r="DBV131" s="41"/>
      <c r="DBW131" s="41"/>
      <c r="DBX131" s="38"/>
      <c r="DBY131" s="38"/>
      <c r="DBZ131" s="38"/>
      <c r="DCA131" s="38"/>
      <c r="DCB131" s="39"/>
      <c r="DCC131" s="40"/>
      <c r="DCD131" s="41"/>
      <c r="DCE131" s="41"/>
      <c r="DCF131" s="41"/>
      <c r="DCG131" s="42"/>
      <c r="DCH131" s="41"/>
      <c r="DCI131" s="43"/>
      <c r="DCJ131" s="44"/>
      <c r="DCK131" s="41"/>
      <c r="DCL131" s="41"/>
      <c r="DCM131" s="41"/>
      <c r="DCN131" s="38"/>
      <c r="DCO131" s="38"/>
      <c r="DCP131" s="38"/>
      <c r="DCQ131" s="38"/>
      <c r="DCR131" s="39"/>
      <c r="DCS131" s="40"/>
      <c r="DCT131" s="41"/>
      <c r="DCU131" s="41"/>
      <c r="DCV131" s="41"/>
      <c r="DCW131" s="42"/>
      <c r="DCX131" s="41"/>
      <c r="DCY131" s="43"/>
      <c r="DCZ131" s="44"/>
      <c r="DDA131" s="41"/>
      <c r="DDB131" s="41"/>
      <c r="DDC131" s="41"/>
      <c r="DDD131" s="38"/>
      <c r="DDE131" s="38"/>
      <c r="DDF131" s="38"/>
      <c r="DDG131" s="38"/>
      <c r="DDH131" s="39"/>
      <c r="DDI131" s="40"/>
      <c r="DDJ131" s="41"/>
      <c r="DDK131" s="41"/>
      <c r="DDL131" s="41"/>
      <c r="DDM131" s="42"/>
      <c r="DDN131" s="41"/>
      <c r="DDO131" s="43"/>
      <c r="DDP131" s="44"/>
      <c r="DDQ131" s="41"/>
      <c r="DDR131" s="41"/>
      <c r="DDS131" s="41"/>
      <c r="DDT131" s="38"/>
      <c r="DDU131" s="38"/>
      <c r="DDV131" s="38"/>
      <c r="DDW131" s="38"/>
      <c r="DDX131" s="39"/>
      <c r="DDY131" s="40"/>
      <c r="DDZ131" s="41"/>
      <c r="DEA131" s="41"/>
      <c r="DEB131" s="41"/>
      <c r="DEC131" s="42"/>
      <c r="DED131" s="41"/>
      <c r="DEE131" s="43"/>
      <c r="DEF131" s="44"/>
      <c r="DEG131" s="41"/>
      <c r="DEH131" s="41"/>
      <c r="DEI131" s="41"/>
      <c r="DEJ131" s="38"/>
      <c r="DEK131" s="38"/>
      <c r="DEL131" s="38"/>
      <c r="DEM131" s="38"/>
      <c r="DEN131" s="39"/>
      <c r="DEO131" s="40"/>
      <c r="DEP131" s="41"/>
      <c r="DEQ131" s="41"/>
      <c r="DER131" s="41"/>
      <c r="DES131" s="42"/>
      <c r="DET131" s="41"/>
      <c r="DEU131" s="43"/>
      <c r="DEV131" s="44"/>
      <c r="DEW131" s="41"/>
      <c r="DEX131" s="41"/>
      <c r="DEY131" s="41"/>
      <c r="DEZ131" s="38"/>
      <c r="DFA131" s="38"/>
      <c r="DFB131" s="38"/>
      <c r="DFC131" s="38"/>
      <c r="DFD131" s="39"/>
      <c r="DFE131" s="40"/>
      <c r="DFF131" s="41"/>
      <c r="DFG131" s="41"/>
      <c r="DFH131" s="41"/>
      <c r="DFI131" s="42"/>
      <c r="DFJ131" s="41"/>
      <c r="DFK131" s="43"/>
      <c r="DFL131" s="44"/>
      <c r="DFM131" s="41"/>
      <c r="DFN131" s="41"/>
      <c r="DFO131" s="41"/>
      <c r="DFP131" s="38"/>
      <c r="DFQ131" s="38"/>
      <c r="DFR131" s="38"/>
      <c r="DFS131" s="38"/>
      <c r="DFT131" s="39"/>
      <c r="DFU131" s="40"/>
      <c r="DFV131" s="41"/>
      <c r="DFW131" s="41"/>
      <c r="DFX131" s="41"/>
      <c r="DFY131" s="42"/>
      <c r="DFZ131" s="41"/>
      <c r="DGA131" s="43"/>
      <c r="DGB131" s="44"/>
      <c r="DGC131" s="41"/>
      <c r="DGD131" s="41"/>
      <c r="DGE131" s="41"/>
      <c r="DGF131" s="38"/>
      <c r="DGG131" s="38"/>
      <c r="DGH131" s="38"/>
      <c r="DGI131" s="38"/>
      <c r="DGJ131" s="39"/>
      <c r="DGK131" s="40"/>
      <c r="DGL131" s="41"/>
      <c r="DGM131" s="41"/>
      <c r="DGN131" s="41"/>
      <c r="DGO131" s="42"/>
      <c r="DGP131" s="41"/>
      <c r="DGQ131" s="43"/>
      <c r="DGR131" s="44"/>
      <c r="DGS131" s="41"/>
      <c r="DGT131" s="41"/>
      <c r="DGU131" s="41"/>
      <c r="DGV131" s="38"/>
      <c r="DGW131" s="38"/>
      <c r="DGX131" s="38"/>
      <c r="DGY131" s="38"/>
      <c r="DGZ131" s="39"/>
      <c r="DHA131" s="40"/>
      <c r="DHB131" s="41"/>
      <c r="DHC131" s="41"/>
      <c r="DHD131" s="41"/>
      <c r="DHE131" s="42"/>
      <c r="DHF131" s="41"/>
      <c r="DHG131" s="43"/>
      <c r="DHH131" s="44"/>
      <c r="DHI131" s="41"/>
      <c r="DHJ131" s="41"/>
      <c r="DHK131" s="41"/>
      <c r="DHL131" s="38"/>
      <c r="DHM131" s="38"/>
      <c r="DHN131" s="38"/>
      <c r="DHO131" s="38"/>
      <c r="DHP131" s="39"/>
      <c r="DHQ131" s="40"/>
      <c r="DHR131" s="41"/>
      <c r="DHS131" s="41"/>
      <c r="DHT131" s="41"/>
      <c r="DHU131" s="42"/>
      <c r="DHV131" s="41"/>
      <c r="DHW131" s="43"/>
      <c r="DHX131" s="44"/>
      <c r="DHY131" s="41"/>
      <c r="DHZ131" s="41"/>
      <c r="DIA131" s="41"/>
      <c r="DIB131" s="38"/>
      <c r="DIC131" s="38"/>
      <c r="DID131" s="38"/>
      <c r="DIE131" s="38"/>
      <c r="DIF131" s="39"/>
      <c r="DIG131" s="40"/>
      <c r="DIH131" s="41"/>
      <c r="DII131" s="41"/>
      <c r="DIJ131" s="41"/>
      <c r="DIK131" s="42"/>
      <c r="DIL131" s="41"/>
      <c r="DIM131" s="43"/>
      <c r="DIN131" s="44"/>
      <c r="DIO131" s="41"/>
      <c r="DIP131" s="41"/>
      <c r="DIQ131" s="41"/>
      <c r="DIR131" s="38"/>
      <c r="DIS131" s="38"/>
      <c r="DIT131" s="38"/>
      <c r="DIU131" s="38"/>
      <c r="DIV131" s="39"/>
      <c r="DIW131" s="40"/>
      <c r="DIX131" s="41"/>
      <c r="DIY131" s="41"/>
      <c r="DIZ131" s="41"/>
      <c r="DJA131" s="42"/>
      <c r="DJB131" s="41"/>
      <c r="DJC131" s="43"/>
      <c r="DJD131" s="44"/>
      <c r="DJE131" s="41"/>
      <c r="DJF131" s="41"/>
      <c r="DJG131" s="41"/>
      <c r="DJH131" s="38"/>
      <c r="DJI131" s="38"/>
      <c r="DJJ131" s="38"/>
      <c r="DJK131" s="38"/>
      <c r="DJL131" s="39"/>
      <c r="DJM131" s="40"/>
      <c r="DJN131" s="41"/>
      <c r="DJO131" s="41"/>
      <c r="DJP131" s="41"/>
      <c r="DJQ131" s="42"/>
      <c r="DJR131" s="41"/>
      <c r="DJS131" s="43"/>
      <c r="DJT131" s="44"/>
      <c r="DJU131" s="41"/>
      <c r="DJV131" s="41"/>
      <c r="DJW131" s="41"/>
      <c r="DJX131" s="38"/>
      <c r="DJY131" s="38"/>
      <c r="DJZ131" s="38"/>
      <c r="DKA131" s="38"/>
      <c r="DKB131" s="39"/>
      <c r="DKC131" s="40"/>
      <c r="DKD131" s="41"/>
      <c r="DKE131" s="41"/>
      <c r="DKF131" s="41"/>
      <c r="DKG131" s="42"/>
      <c r="DKH131" s="41"/>
      <c r="DKI131" s="43"/>
      <c r="DKJ131" s="44"/>
      <c r="DKK131" s="41"/>
      <c r="DKL131" s="41"/>
      <c r="DKM131" s="41"/>
      <c r="DKN131" s="38"/>
      <c r="DKO131" s="38"/>
      <c r="DKP131" s="38"/>
      <c r="DKQ131" s="38"/>
      <c r="DKR131" s="39"/>
      <c r="DKS131" s="40"/>
      <c r="DKT131" s="41"/>
      <c r="DKU131" s="41"/>
      <c r="DKV131" s="41"/>
      <c r="DKW131" s="42"/>
      <c r="DKX131" s="41"/>
      <c r="DKY131" s="43"/>
      <c r="DKZ131" s="44"/>
      <c r="DLA131" s="41"/>
      <c r="DLB131" s="41"/>
      <c r="DLC131" s="41"/>
      <c r="DLD131" s="38"/>
      <c r="DLE131" s="38"/>
      <c r="DLF131" s="38"/>
      <c r="DLG131" s="38"/>
      <c r="DLH131" s="39"/>
      <c r="DLI131" s="40"/>
      <c r="DLJ131" s="41"/>
      <c r="DLK131" s="41"/>
      <c r="DLL131" s="41"/>
      <c r="DLM131" s="42"/>
      <c r="DLN131" s="41"/>
      <c r="DLO131" s="43"/>
      <c r="DLP131" s="44"/>
      <c r="DLQ131" s="41"/>
      <c r="DLR131" s="41"/>
      <c r="DLS131" s="41"/>
      <c r="DLT131" s="38"/>
      <c r="DLU131" s="38"/>
      <c r="DLV131" s="38"/>
      <c r="DLW131" s="38"/>
      <c r="DLX131" s="39"/>
      <c r="DLY131" s="40"/>
      <c r="DLZ131" s="41"/>
      <c r="DMA131" s="41"/>
      <c r="DMB131" s="41"/>
      <c r="DMC131" s="42"/>
      <c r="DMD131" s="41"/>
      <c r="DME131" s="43"/>
      <c r="DMF131" s="44"/>
      <c r="DMG131" s="41"/>
      <c r="DMH131" s="41"/>
      <c r="DMI131" s="41"/>
      <c r="DMJ131" s="38"/>
      <c r="DMK131" s="38"/>
      <c r="DML131" s="38"/>
      <c r="DMM131" s="38"/>
      <c r="DMN131" s="39"/>
      <c r="DMO131" s="40"/>
      <c r="DMP131" s="41"/>
      <c r="DMQ131" s="41"/>
      <c r="DMR131" s="41"/>
      <c r="DMS131" s="42"/>
      <c r="DMT131" s="41"/>
      <c r="DMU131" s="43"/>
      <c r="DMV131" s="44"/>
      <c r="DMW131" s="41"/>
      <c r="DMX131" s="41"/>
      <c r="DMY131" s="41"/>
      <c r="DMZ131" s="38"/>
      <c r="DNA131" s="38"/>
      <c r="DNB131" s="38"/>
      <c r="DNC131" s="38"/>
      <c r="DND131" s="39"/>
      <c r="DNE131" s="40"/>
      <c r="DNF131" s="41"/>
      <c r="DNG131" s="41"/>
      <c r="DNH131" s="41"/>
      <c r="DNI131" s="42"/>
      <c r="DNJ131" s="41"/>
      <c r="DNK131" s="43"/>
      <c r="DNL131" s="44"/>
      <c r="DNM131" s="41"/>
      <c r="DNN131" s="41"/>
      <c r="DNO131" s="41"/>
      <c r="DNP131" s="38"/>
      <c r="DNQ131" s="38"/>
      <c r="DNR131" s="38"/>
      <c r="DNS131" s="38"/>
      <c r="DNT131" s="39"/>
      <c r="DNU131" s="40"/>
      <c r="DNV131" s="41"/>
      <c r="DNW131" s="41"/>
      <c r="DNX131" s="41"/>
      <c r="DNY131" s="42"/>
      <c r="DNZ131" s="41"/>
      <c r="DOA131" s="43"/>
      <c r="DOB131" s="44"/>
      <c r="DOC131" s="41"/>
      <c r="DOD131" s="41"/>
      <c r="DOE131" s="41"/>
      <c r="DOF131" s="38"/>
      <c r="DOG131" s="38"/>
      <c r="DOH131" s="38"/>
      <c r="DOI131" s="38"/>
      <c r="DOJ131" s="39"/>
      <c r="DOK131" s="40"/>
      <c r="DOL131" s="41"/>
      <c r="DOM131" s="41"/>
      <c r="DON131" s="41"/>
      <c r="DOO131" s="42"/>
      <c r="DOP131" s="41"/>
      <c r="DOQ131" s="43"/>
      <c r="DOR131" s="44"/>
      <c r="DOS131" s="41"/>
      <c r="DOT131" s="41"/>
      <c r="DOU131" s="41"/>
      <c r="DOV131" s="38"/>
      <c r="DOW131" s="38"/>
      <c r="DOX131" s="38"/>
      <c r="DOY131" s="38"/>
      <c r="DOZ131" s="39"/>
      <c r="DPA131" s="40"/>
      <c r="DPB131" s="41"/>
      <c r="DPC131" s="41"/>
      <c r="DPD131" s="41"/>
      <c r="DPE131" s="42"/>
      <c r="DPF131" s="41"/>
      <c r="DPG131" s="43"/>
      <c r="DPH131" s="44"/>
      <c r="DPI131" s="41"/>
      <c r="DPJ131" s="41"/>
      <c r="DPK131" s="41"/>
      <c r="DPL131" s="38"/>
      <c r="DPM131" s="38"/>
      <c r="DPN131" s="38"/>
      <c r="DPO131" s="38"/>
      <c r="DPP131" s="39"/>
      <c r="DPQ131" s="40"/>
      <c r="DPR131" s="41"/>
      <c r="DPS131" s="41"/>
      <c r="DPT131" s="41"/>
      <c r="DPU131" s="42"/>
      <c r="DPV131" s="41"/>
      <c r="DPW131" s="43"/>
      <c r="DPX131" s="44"/>
      <c r="DPY131" s="41"/>
      <c r="DPZ131" s="41"/>
      <c r="DQA131" s="41"/>
      <c r="DQB131" s="38"/>
      <c r="DQC131" s="38"/>
      <c r="DQD131" s="38"/>
      <c r="DQE131" s="38"/>
      <c r="DQF131" s="39"/>
      <c r="DQG131" s="40"/>
      <c r="DQH131" s="41"/>
      <c r="DQI131" s="41"/>
      <c r="DQJ131" s="41"/>
      <c r="DQK131" s="42"/>
      <c r="DQL131" s="41"/>
      <c r="DQM131" s="43"/>
      <c r="DQN131" s="44"/>
      <c r="DQO131" s="41"/>
      <c r="DQP131" s="41"/>
      <c r="DQQ131" s="41"/>
      <c r="DQR131" s="38"/>
      <c r="DQS131" s="38"/>
      <c r="DQT131" s="38"/>
      <c r="DQU131" s="38"/>
      <c r="DQV131" s="39"/>
      <c r="DQW131" s="40"/>
      <c r="DQX131" s="41"/>
      <c r="DQY131" s="41"/>
      <c r="DQZ131" s="41"/>
      <c r="DRA131" s="42"/>
      <c r="DRB131" s="41"/>
      <c r="DRC131" s="43"/>
      <c r="DRD131" s="44"/>
      <c r="DRE131" s="41"/>
      <c r="DRF131" s="41"/>
      <c r="DRG131" s="41"/>
      <c r="DRH131" s="38"/>
      <c r="DRI131" s="38"/>
      <c r="DRJ131" s="38"/>
      <c r="DRK131" s="38"/>
      <c r="DRL131" s="39"/>
      <c r="DRM131" s="40"/>
      <c r="DRN131" s="41"/>
      <c r="DRO131" s="41"/>
      <c r="DRP131" s="41"/>
      <c r="DRQ131" s="42"/>
      <c r="DRR131" s="41"/>
      <c r="DRS131" s="43"/>
      <c r="DRT131" s="44"/>
      <c r="DRU131" s="41"/>
      <c r="DRV131" s="41"/>
      <c r="DRW131" s="41"/>
      <c r="DRX131" s="38"/>
      <c r="DRY131" s="38"/>
      <c r="DRZ131" s="38"/>
      <c r="DSA131" s="38"/>
      <c r="DSB131" s="39"/>
      <c r="DSC131" s="40"/>
      <c r="DSD131" s="41"/>
      <c r="DSE131" s="41"/>
      <c r="DSF131" s="41"/>
      <c r="DSG131" s="42"/>
      <c r="DSH131" s="41"/>
      <c r="DSI131" s="43"/>
      <c r="DSJ131" s="44"/>
      <c r="DSK131" s="41"/>
      <c r="DSL131" s="41"/>
      <c r="DSM131" s="41"/>
      <c r="DSN131" s="38"/>
      <c r="DSO131" s="38"/>
      <c r="DSP131" s="38"/>
      <c r="DSQ131" s="38"/>
      <c r="DSR131" s="39"/>
      <c r="DSS131" s="40"/>
      <c r="DST131" s="41"/>
      <c r="DSU131" s="41"/>
      <c r="DSV131" s="41"/>
      <c r="DSW131" s="42"/>
      <c r="DSX131" s="41"/>
      <c r="DSY131" s="43"/>
      <c r="DSZ131" s="44"/>
      <c r="DTA131" s="41"/>
      <c r="DTB131" s="41"/>
      <c r="DTC131" s="41"/>
      <c r="DTD131" s="38"/>
      <c r="DTE131" s="38"/>
      <c r="DTF131" s="38"/>
      <c r="DTG131" s="38"/>
      <c r="DTH131" s="39"/>
      <c r="DTI131" s="40"/>
      <c r="DTJ131" s="41"/>
      <c r="DTK131" s="41"/>
      <c r="DTL131" s="41"/>
      <c r="DTM131" s="42"/>
      <c r="DTN131" s="41"/>
      <c r="DTO131" s="43"/>
      <c r="DTP131" s="44"/>
      <c r="DTQ131" s="41"/>
      <c r="DTR131" s="41"/>
      <c r="DTS131" s="41"/>
      <c r="DTT131" s="38"/>
      <c r="DTU131" s="38"/>
      <c r="DTV131" s="38"/>
      <c r="DTW131" s="38"/>
      <c r="DTX131" s="39"/>
      <c r="DTY131" s="40"/>
      <c r="DTZ131" s="41"/>
      <c r="DUA131" s="41"/>
      <c r="DUB131" s="41"/>
      <c r="DUC131" s="42"/>
      <c r="DUD131" s="41"/>
      <c r="DUE131" s="43"/>
      <c r="DUF131" s="44"/>
      <c r="DUG131" s="41"/>
      <c r="DUH131" s="41"/>
      <c r="DUI131" s="41"/>
      <c r="DUJ131" s="38"/>
      <c r="DUK131" s="38"/>
      <c r="DUL131" s="38"/>
      <c r="DUM131" s="38"/>
      <c r="DUN131" s="39"/>
      <c r="DUO131" s="40"/>
      <c r="DUP131" s="41"/>
      <c r="DUQ131" s="41"/>
      <c r="DUR131" s="41"/>
      <c r="DUS131" s="42"/>
      <c r="DUT131" s="41"/>
      <c r="DUU131" s="43"/>
      <c r="DUV131" s="44"/>
      <c r="DUW131" s="41"/>
      <c r="DUX131" s="41"/>
      <c r="DUY131" s="41"/>
      <c r="DUZ131" s="38"/>
      <c r="DVA131" s="38"/>
      <c r="DVB131" s="38"/>
      <c r="DVC131" s="38"/>
      <c r="DVD131" s="39"/>
      <c r="DVE131" s="40"/>
      <c r="DVF131" s="41"/>
      <c r="DVG131" s="41"/>
      <c r="DVH131" s="41"/>
      <c r="DVI131" s="42"/>
      <c r="DVJ131" s="41"/>
      <c r="DVK131" s="43"/>
      <c r="DVL131" s="44"/>
      <c r="DVM131" s="41"/>
      <c r="DVN131" s="41"/>
      <c r="DVO131" s="41"/>
      <c r="DVP131" s="38"/>
      <c r="DVQ131" s="38"/>
      <c r="DVR131" s="38"/>
      <c r="DVS131" s="38"/>
      <c r="DVT131" s="39"/>
      <c r="DVU131" s="40"/>
      <c r="DVV131" s="41"/>
      <c r="DVW131" s="41"/>
      <c r="DVX131" s="41"/>
      <c r="DVY131" s="42"/>
      <c r="DVZ131" s="41"/>
      <c r="DWA131" s="43"/>
      <c r="DWB131" s="44"/>
      <c r="DWC131" s="41"/>
      <c r="DWD131" s="41"/>
      <c r="DWE131" s="41"/>
      <c r="DWF131" s="38"/>
      <c r="DWG131" s="38"/>
      <c r="DWH131" s="38"/>
      <c r="DWI131" s="38"/>
      <c r="DWJ131" s="39"/>
      <c r="DWK131" s="40"/>
      <c r="DWL131" s="41"/>
      <c r="DWM131" s="41"/>
      <c r="DWN131" s="41"/>
      <c r="DWO131" s="42"/>
      <c r="DWP131" s="41"/>
      <c r="DWQ131" s="43"/>
      <c r="DWR131" s="44"/>
      <c r="DWS131" s="41"/>
      <c r="DWT131" s="41"/>
      <c r="DWU131" s="41"/>
      <c r="DWV131" s="38"/>
      <c r="DWW131" s="38"/>
      <c r="DWX131" s="38"/>
      <c r="DWY131" s="38"/>
      <c r="DWZ131" s="39"/>
      <c r="DXA131" s="40"/>
      <c r="DXB131" s="41"/>
      <c r="DXC131" s="41"/>
      <c r="DXD131" s="41"/>
      <c r="DXE131" s="42"/>
      <c r="DXF131" s="41"/>
      <c r="DXG131" s="43"/>
      <c r="DXH131" s="44"/>
      <c r="DXI131" s="41"/>
      <c r="DXJ131" s="41"/>
      <c r="DXK131" s="41"/>
      <c r="DXL131" s="38"/>
      <c r="DXM131" s="38"/>
      <c r="DXN131" s="38"/>
      <c r="DXO131" s="38"/>
      <c r="DXP131" s="39"/>
      <c r="DXQ131" s="40"/>
      <c r="DXR131" s="41"/>
      <c r="DXS131" s="41"/>
      <c r="DXT131" s="41"/>
      <c r="DXU131" s="42"/>
      <c r="DXV131" s="41"/>
      <c r="DXW131" s="43"/>
      <c r="DXX131" s="44"/>
      <c r="DXY131" s="41"/>
      <c r="DXZ131" s="41"/>
      <c r="DYA131" s="41"/>
      <c r="DYB131" s="38"/>
      <c r="DYC131" s="38"/>
      <c r="DYD131" s="38"/>
      <c r="DYE131" s="38"/>
      <c r="DYF131" s="39"/>
      <c r="DYG131" s="40"/>
      <c r="DYH131" s="41"/>
      <c r="DYI131" s="41"/>
      <c r="DYJ131" s="41"/>
      <c r="DYK131" s="42"/>
      <c r="DYL131" s="41"/>
      <c r="DYM131" s="43"/>
      <c r="DYN131" s="44"/>
      <c r="DYO131" s="41"/>
      <c r="DYP131" s="41"/>
      <c r="DYQ131" s="41"/>
      <c r="DYR131" s="38"/>
      <c r="DYS131" s="38"/>
      <c r="DYT131" s="38"/>
      <c r="DYU131" s="38"/>
      <c r="DYV131" s="39"/>
      <c r="DYW131" s="40"/>
      <c r="DYX131" s="41"/>
      <c r="DYY131" s="41"/>
      <c r="DYZ131" s="41"/>
      <c r="DZA131" s="42"/>
      <c r="DZB131" s="41"/>
      <c r="DZC131" s="43"/>
      <c r="DZD131" s="44"/>
      <c r="DZE131" s="41"/>
      <c r="DZF131" s="41"/>
      <c r="DZG131" s="41"/>
      <c r="DZH131" s="38"/>
      <c r="DZI131" s="38"/>
      <c r="DZJ131" s="38"/>
      <c r="DZK131" s="38"/>
      <c r="DZL131" s="39"/>
      <c r="DZM131" s="40"/>
      <c r="DZN131" s="41"/>
      <c r="DZO131" s="41"/>
      <c r="DZP131" s="41"/>
      <c r="DZQ131" s="42"/>
      <c r="DZR131" s="41"/>
      <c r="DZS131" s="43"/>
      <c r="DZT131" s="44"/>
      <c r="DZU131" s="41"/>
      <c r="DZV131" s="41"/>
      <c r="DZW131" s="41"/>
      <c r="DZX131" s="38"/>
      <c r="DZY131" s="38"/>
      <c r="DZZ131" s="38"/>
      <c r="EAA131" s="38"/>
      <c r="EAB131" s="39"/>
      <c r="EAC131" s="40"/>
      <c r="EAD131" s="41"/>
      <c r="EAE131" s="41"/>
      <c r="EAF131" s="41"/>
      <c r="EAG131" s="42"/>
      <c r="EAH131" s="41"/>
      <c r="EAI131" s="43"/>
      <c r="EAJ131" s="44"/>
      <c r="EAK131" s="41"/>
      <c r="EAL131" s="41"/>
      <c r="EAM131" s="41"/>
      <c r="EAN131" s="38"/>
      <c r="EAO131" s="38"/>
      <c r="EAP131" s="38"/>
      <c r="EAQ131" s="38"/>
      <c r="EAR131" s="39"/>
      <c r="EAS131" s="40"/>
      <c r="EAT131" s="41"/>
      <c r="EAU131" s="41"/>
      <c r="EAV131" s="41"/>
      <c r="EAW131" s="42"/>
      <c r="EAX131" s="41"/>
      <c r="EAY131" s="43"/>
      <c r="EAZ131" s="44"/>
      <c r="EBA131" s="41"/>
      <c r="EBB131" s="41"/>
      <c r="EBC131" s="41"/>
      <c r="EBD131" s="38"/>
      <c r="EBE131" s="38"/>
      <c r="EBF131" s="38"/>
      <c r="EBG131" s="38"/>
      <c r="EBH131" s="39"/>
      <c r="EBI131" s="40"/>
      <c r="EBJ131" s="41"/>
      <c r="EBK131" s="41"/>
      <c r="EBL131" s="41"/>
      <c r="EBM131" s="42"/>
      <c r="EBN131" s="41"/>
      <c r="EBO131" s="43"/>
      <c r="EBP131" s="44"/>
      <c r="EBQ131" s="41"/>
      <c r="EBR131" s="41"/>
      <c r="EBS131" s="41"/>
      <c r="EBT131" s="38"/>
      <c r="EBU131" s="38"/>
      <c r="EBV131" s="38"/>
      <c r="EBW131" s="38"/>
      <c r="EBX131" s="39"/>
      <c r="EBY131" s="40"/>
      <c r="EBZ131" s="41"/>
      <c r="ECA131" s="41"/>
      <c r="ECB131" s="41"/>
      <c r="ECC131" s="42"/>
      <c r="ECD131" s="41"/>
      <c r="ECE131" s="43"/>
      <c r="ECF131" s="44"/>
      <c r="ECG131" s="41"/>
      <c r="ECH131" s="41"/>
      <c r="ECI131" s="41"/>
      <c r="ECJ131" s="38"/>
      <c r="ECK131" s="38"/>
      <c r="ECL131" s="38"/>
      <c r="ECM131" s="38"/>
      <c r="ECN131" s="39"/>
      <c r="ECO131" s="40"/>
      <c r="ECP131" s="41"/>
      <c r="ECQ131" s="41"/>
      <c r="ECR131" s="41"/>
      <c r="ECS131" s="42"/>
      <c r="ECT131" s="41"/>
      <c r="ECU131" s="43"/>
      <c r="ECV131" s="44"/>
      <c r="ECW131" s="41"/>
      <c r="ECX131" s="41"/>
      <c r="ECY131" s="41"/>
      <c r="ECZ131" s="38"/>
      <c r="EDA131" s="38"/>
      <c r="EDB131" s="38"/>
      <c r="EDC131" s="38"/>
      <c r="EDD131" s="39"/>
      <c r="EDE131" s="40"/>
      <c r="EDF131" s="41"/>
      <c r="EDG131" s="41"/>
      <c r="EDH131" s="41"/>
      <c r="EDI131" s="42"/>
      <c r="EDJ131" s="41"/>
      <c r="EDK131" s="43"/>
      <c r="EDL131" s="44"/>
      <c r="EDM131" s="41"/>
      <c r="EDN131" s="41"/>
      <c r="EDO131" s="41"/>
      <c r="EDP131" s="38"/>
      <c r="EDQ131" s="38"/>
      <c r="EDR131" s="38"/>
      <c r="EDS131" s="38"/>
      <c r="EDT131" s="39"/>
      <c r="EDU131" s="40"/>
      <c r="EDV131" s="41"/>
      <c r="EDW131" s="41"/>
      <c r="EDX131" s="41"/>
      <c r="EDY131" s="42"/>
      <c r="EDZ131" s="41"/>
      <c r="EEA131" s="43"/>
      <c r="EEB131" s="44"/>
      <c r="EEC131" s="41"/>
      <c r="EED131" s="41"/>
      <c r="EEE131" s="41"/>
      <c r="EEF131" s="38"/>
      <c r="EEG131" s="38"/>
      <c r="EEH131" s="38"/>
      <c r="EEI131" s="38"/>
      <c r="EEJ131" s="39"/>
      <c r="EEK131" s="40"/>
      <c r="EEL131" s="41"/>
      <c r="EEM131" s="41"/>
      <c r="EEN131" s="41"/>
      <c r="EEO131" s="42"/>
      <c r="EEP131" s="41"/>
      <c r="EEQ131" s="43"/>
      <c r="EER131" s="44"/>
      <c r="EES131" s="41"/>
      <c r="EET131" s="41"/>
      <c r="EEU131" s="41"/>
      <c r="EEV131" s="38"/>
      <c r="EEW131" s="38"/>
      <c r="EEX131" s="38"/>
      <c r="EEY131" s="38"/>
      <c r="EEZ131" s="39"/>
      <c r="EFA131" s="40"/>
      <c r="EFB131" s="41"/>
      <c r="EFC131" s="41"/>
      <c r="EFD131" s="41"/>
      <c r="EFE131" s="42"/>
      <c r="EFF131" s="41"/>
      <c r="EFG131" s="43"/>
      <c r="EFH131" s="44"/>
      <c r="EFI131" s="41"/>
      <c r="EFJ131" s="41"/>
      <c r="EFK131" s="41"/>
      <c r="EFL131" s="38"/>
      <c r="EFM131" s="38"/>
      <c r="EFN131" s="38"/>
      <c r="EFO131" s="38"/>
      <c r="EFP131" s="39"/>
      <c r="EFQ131" s="40"/>
      <c r="EFR131" s="41"/>
      <c r="EFS131" s="41"/>
      <c r="EFT131" s="41"/>
      <c r="EFU131" s="42"/>
      <c r="EFV131" s="41"/>
      <c r="EFW131" s="43"/>
      <c r="EFX131" s="44"/>
      <c r="EFY131" s="41"/>
      <c r="EFZ131" s="41"/>
      <c r="EGA131" s="41"/>
      <c r="EGB131" s="38"/>
      <c r="EGC131" s="38"/>
      <c r="EGD131" s="38"/>
      <c r="EGE131" s="38"/>
      <c r="EGF131" s="39"/>
      <c r="EGG131" s="40"/>
      <c r="EGH131" s="41"/>
      <c r="EGI131" s="41"/>
      <c r="EGJ131" s="41"/>
      <c r="EGK131" s="42"/>
      <c r="EGL131" s="41"/>
      <c r="EGM131" s="43"/>
      <c r="EGN131" s="44"/>
      <c r="EGO131" s="41"/>
      <c r="EGP131" s="41"/>
      <c r="EGQ131" s="41"/>
      <c r="EGR131" s="38"/>
      <c r="EGS131" s="38"/>
      <c r="EGT131" s="38"/>
      <c r="EGU131" s="38"/>
      <c r="EGV131" s="39"/>
      <c r="EGW131" s="40"/>
      <c r="EGX131" s="41"/>
      <c r="EGY131" s="41"/>
      <c r="EGZ131" s="41"/>
      <c r="EHA131" s="42"/>
      <c r="EHB131" s="41"/>
      <c r="EHC131" s="43"/>
      <c r="EHD131" s="44"/>
      <c r="EHE131" s="41"/>
      <c r="EHF131" s="41"/>
      <c r="EHG131" s="41"/>
      <c r="EHH131" s="38"/>
      <c r="EHI131" s="38"/>
      <c r="EHJ131" s="38"/>
      <c r="EHK131" s="38"/>
      <c r="EHL131" s="39"/>
      <c r="EHM131" s="40"/>
      <c r="EHN131" s="41"/>
      <c r="EHO131" s="41"/>
      <c r="EHP131" s="41"/>
      <c r="EHQ131" s="42"/>
      <c r="EHR131" s="41"/>
      <c r="EHS131" s="43"/>
      <c r="EHT131" s="44"/>
      <c r="EHU131" s="41"/>
      <c r="EHV131" s="41"/>
      <c r="EHW131" s="41"/>
      <c r="EHX131" s="38"/>
      <c r="EHY131" s="38"/>
      <c r="EHZ131" s="38"/>
      <c r="EIA131" s="38"/>
      <c r="EIB131" s="39"/>
      <c r="EIC131" s="40"/>
      <c r="EID131" s="41"/>
      <c r="EIE131" s="41"/>
      <c r="EIF131" s="41"/>
      <c r="EIG131" s="42"/>
      <c r="EIH131" s="41"/>
      <c r="EII131" s="43"/>
      <c r="EIJ131" s="44"/>
      <c r="EIK131" s="41"/>
      <c r="EIL131" s="41"/>
      <c r="EIM131" s="41"/>
      <c r="EIN131" s="38"/>
      <c r="EIO131" s="38"/>
      <c r="EIP131" s="38"/>
      <c r="EIQ131" s="38"/>
      <c r="EIR131" s="39"/>
      <c r="EIS131" s="40"/>
      <c r="EIT131" s="41"/>
      <c r="EIU131" s="41"/>
      <c r="EIV131" s="41"/>
      <c r="EIW131" s="42"/>
      <c r="EIX131" s="41"/>
      <c r="EIY131" s="43"/>
      <c r="EIZ131" s="44"/>
      <c r="EJA131" s="41"/>
      <c r="EJB131" s="41"/>
      <c r="EJC131" s="41"/>
      <c r="EJD131" s="38"/>
      <c r="EJE131" s="38"/>
      <c r="EJF131" s="38"/>
      <c r="EJG131" s="38"/>
      <c r="EJH131" s="39"/>
      <c r="EJI131" s="40"/>
      <c r="EJJ131" s="41"/>
      <c r="EJK131" s="41"/>
      <c r="EJL131" s="41"/>
      <c r="EJM131" s="42"/>
      <c r="EJN131" s="41"/>
      <c r="EJO131" s="43"/>
      <c r="EJP131" s="44"/>
      <c r="EJQ131" s="41"/>
      <c r="EJR131" s="41"/>
      <c r="EJS131" s="41"/>
      <c r="EJT131" s="38"/>
      <c r="EJU131" s="38"/>
      <c r="EJV131" s="38"/>
      <c r="EJW131" s="38"/>
      <c r="EJX131" s="39"/>
      <c r="EJY131" s="40"/>
      <c r="EJZ131" s="41"/>
      <c r="EKA131" s="41"/>
      <c r="EKB131" s="41"/>
      <c r="EKC131" s="42"/>
      <c r="EKD131" s="41"/>
      <c r="EKE131" s="43"/>
      <c r="EKF131" s="44"/>
      <c r="EKG131" s="41"/>
      <c r="EKH131" s="41"/>
      <c r="EKI131" s="41"/>
      <c r="EKJ131" s="38"/>
      <c r="EKK131" s="38"/>
      <c r="EKL131" s="38"/>
      <c r="EKM131" s="38"/>
      <c r="EKN131" s="39"/>
      <c r="EKO131" s="40"/>
      <c r="EKP131" s="41"/>
      <c r="EKQ131" s="41"/>
      <c r="EKR131" s="41"/>
      <c r="EKS131" s="42"/>
      <c r="EKT131" s="41"/>
      <c r="EKU131" s="43"/>
      <c r="EKV131" s="44"/>
      <c r="EKW131" s="41"/>
      <c r="EKX131" s="41"/>
      <c r="EKY131" s="41"/>
      <c r="EKZ131" s="38"/>
      <c r="ELA131" s="38"/>
      <c r="ELB131" s="38"/>
      <c r="ELC131" s="38"/>
      <c r="ELD131" s="39"/>
      <c r="ELE131" s="40"/>
      <c r="ELF131" s="41"/>
      <c r="ELG131" s="41"/>
      <c r="ELH131" s="41"/>
      <c r="ELI131" s="42"/>
      <c r="ELJ131" s="41"/>
      <c r="ELK131" s="43"/>
      <c r="ELL131" s="44"/>
      <c r="ELM131" s="41"/>
      <c r="ELN131" s="41"/>
      <c r="ELO131" s="41"/>
      <c r="ELP131" s="38"/>
      <c r="ELQ131" s="38"/>
      <c r="ELR131" s="38"/>
      <c r="ELS131" s="38"/>
      <c r="ELT131" s="39"/>
      <c r="ELU131" s="40"/>
      <c r="ELV131" s="41"/>
      <c r="ELW131" s="41"/>
      <c r="ELX131" s="41"/>
      <c r="ELY131" s="42"/>
      <c r="ELZ131" s="41"/>
      <c r="EMA131" s="43"/>
      <c r="EMB131" s="44"/>
      <c r="EMC131" s="41"/>
      <c r="EMD131" s="41"/>
      <c r="EME131" s="41"/>
      <c r="EMF131" s="38"/>
      <c r="EMG131" s="38"/>
      <c r="EMH131" s="38"/>
      <c r="EMI131" s="38"/>
      <c r="EMJ131" s="39"/>
      <c r="EMK131" s="40"/>
      <c r="EML131" s="41"/>
      <c r="EMM131" s="41"/>
      <c r="EMN131" s="41"/>
      <c r="EMO131" s="42"/>
      <c r="EMP131" s="41"/>
      <c r="EMQ131" s="43"/>
      <c r="EMR131" s="44"/>
      <c r="EMS131" s="41"/>
      <c r="EMT131" s="41"/>
      <c r="EMU131" s="41"/>
      <c r="EMV131" s="38"/>
      <c r="EMW131" s="38"/>
      <c r="EMX131" s="38"/>
      <c r="EMY131" s="38"/>
      <c r="EMZ131" s="39"/>
      <c r="ENA131" s="40"/>
      <c r="ENB131" s="41"/>
      <c r="ENC131" s="41"/>
      <c r="END131" s="41"/>
      <c r="ENE131" s="42"/>
      <c r="ENF131" s="41"/>
      <c r="ENG131" s="43"/>
      <c r="ENH131" s="44"/>
      <c r="ENI131" s="41"/>
      <c r="ENJ131" s="41"/>
      <c r="ENK131" s="41"/>
      <c r="ENL131" s="38"/>
      <c r="ENM131" s="38"/>
      <c r="ENN131" s="38"/>
      <c r="ENO131" s="38"/>
      <c r="ENP131" s="39"/>
      <c r="ENQ131" s="40"/>
      <c r="ENR131" s="41"/>
      <c r="ENS131" s="41"/>
      <c r="ENT131" s="41"/>
      <c r="ENU131" s="42"/>
      <c r="ENV131" s="41"/>
      <c r="ENW131" s="43"/>
      <c r="ENX131" s="44"/>
      <c r="ENY131" s="41"/>
      <c r="ENZ131" s="41"/>
      <c r="EOA131" s="41"/>
      <c r="EOB131" s="38"/>
      <c r="EOC131" s="38"/>
      <c r="EOD131" s="38"/>
      <c r="EOE131" s="38"/>
      <c r="EOF131" s="39"/>
      <c r="EOG131" s="40"/>
      <c r="EOH131" s="41"/>
      <c r="EOI131" s="41"/>
      <c r="EOJ131" s="41"/>
      <c r="EOK131" s="42"/>
      <c r="EOL131" s="41"/>
      <c r="EOM131" s="43"/>
      <c r="EON131" s="44"/>
      <c r="EOO131" s="41"/>
      <c r="EOP131" s="41"/>
      <c r="EOQ131" s="41"/>
      <c r="EOR131" s="38"/>
      <c r="EOS131" s="38"/>
      <c r="EOT131" s="38"/>
      <c r="EOU131" s="38"/>
      <c r="EOV131" s="39"/>
      <c r="EOW131" s="40"/>
      <c r="EOX131" s="41"/>
      <c r="EOY131" s="41"/>
      <c r="EOZ131" s="41"/>
      <c r="EPA131" s="42"/>
      <c r="EPB131" s="41"/>
      <c r="EPC131" s="43"/>
      <c r="EPD131" s="44"/>
      <c r="EPE131" s="41"/>
      <c r="EPF131" s="41"/>
      <c r="EPG131" s="41"/>
      <c r="EPH131" s="38"/>
      <c r="EPI131" s="38"/>
      <c r="EPJ131" s="38"/>
      <c r="EPK131" s="38"/>
      <c r="EPL131" s="39"/>
      <c r="EPM131" s="40"/>
      <c r="EPN131" s="41"/>
      <c r="EPO131" s="41"/>
      <c r="EPP131" s="41"/>
      <c r="EPQ131" s="42"/>
      <c r="EPR131" s="41"/>
      <c r="EPS131" s="43"/>
      <c r="EPT131" s="44"/>
      <c r="EPU131" s="41"/>
      <c r="EPV131" s="41"/>
      <c r="EPW131" s="41"/>
      <c r="EPX131" s="38"/>
      <c r="EPY131" s="38"/>
      <c r="EPZ131" s="38"/>
      <c r="EQA131" s="38"/>
      <c r="EQB131" s="39"/>
      <c r="EQC131" s="40"/>
      <c r="EQD131" s="41"/>
      <c r="EQE131" s="41"/>
      <c r="EQF131" s="41"/>
      <c r="EQG131" s="42"/>
      <c r="EQH131" s="41"/>
      <c r="EQI131" s="43"/>
      <c r="EQJ131" s="44"/>
      <c r="EQK131" s="41"/>
      <c r="EQL131" s="41"/>
      <c r="EQM131" s="41"/>
      <c r="EQN131" s="38"/>
      <c r="EQO131" s="38"/>
      <c r="EQP131" s="38"/>
      <c r="EQQ131" s="38"/>
      <c r="EQR131" s="39"/>
      <c r="EQS131" s="40"/>
      <c r="EQT131" s="41"/>
      <c r="EQU131" s="41"/>
      <c r="EQV131" s="41"/>
      <c r="EQW131" s="42"/>
      <c r="EQX131" s="41"/>
      <c r="EQY131" s="43"/>
      <c r="EQZ131" s="44"/>
      <c r="ERA131" s="41"/>
      <c r="ERB131" s="41"/>
      <c r="ERC131" s="41"/>
      <c r="ERD131" s="38"/>
      <c r="ERE131" s="38"/>
      <c r="ERF131" s="38"/>
      <c r="ERG131" s="38"/>
      <c r="ERH131" s="39"/>
      <c r="ERI131" s="40"/>
      <c r="ERJ131" s="41"/>
      <c r="ERK131" s="41"/>
      <c r="ERL131" s="41"/>
      <c r="ERM131" s="42"/>
      <c r="ERN131" s="41"/>
      <c r="ERO131" s="43"/>
      <c r="ERP131" s="44"/>
      <c r="ERQ131" s="41"/>
      <c r="ERR131" s="41"/>
      <c r="ERS131" s="41"/>
      <c r="ERT131" s="38"/>
      <c r="ERU131" s="38"/>
      <c r="ERV131" s="38"/>
      <c r="ERW131" s="38"/>
      <c r="ERX131" s="39"/>
      <c r="ERY131" s="40"/>
      <c r="ERZ131" s="41"/>
      <c r="ESA131" s="41"/>
      <c r="ESB131" s="41"/>
      <c r="ESC131" s="42"/>
      <c r="ESD131" s="41"/>
      <c r="ESE131" s="43"/>
      <c r="ESF131" s="44"/>
      <c r="ESG131" s="41"/>
      <c r="ESH131" s="41"/>
      <c r="ESI131" s="41"/>
      <c r="ESJ131" s="38"/>
      <c r="ESK131" s="38"/>
      <c r="ESL131" s="38"/>
      <c r="ESM131" s="38"/>
      <c r="ESN131" s="39"/>
      <c r="ESO131" s="40"/>
      <c r="ESP131" s="41"/>
      <c r="ESQ131" s="41"/>
      <c r="ESR131" s="41"/>
      <c r="ESS131" s="42"/>
      <c r="EST131" s="41"/>
      <c r="ESU131" s="43"/>
      <c r="ESV131" s="44"/>
      <c r="ESW131" s="41"/>
      <c r="ESX131" s="41"/>
      <c r="ESY131" s="41"/>
      <c r="ESZ131" s="38"/>
      <c r="ETA131" s="38"/>
      <c r="ETB131" s="38"/>
      <c r="ETC131" s="38"/>
      <c r="ETD131" s="39"/>
      <c r="ETE131" s="40"/>
      <c r="ETF131" s="41"/>
      <c r="ETG131" s="41"/>
      <c r="ETH131" s="41"/>
      <c r="ETI131" s="42"/>
      <c r="ETJ131" s="41"/>
      <c r="ETK131" s="43"/>
      <c r="ETL131" s="44"/>
      <c r="ETM131" s="41"/>
      <c r="ETN131" s="41"/>
      <c r="ETO131" s="41"/>
      <c r="ETP131" s="38"/>
      <c r="ETQ131" s="38"/>
      <c r="ETR131" s="38"/>
      <c r="ETS131" s="38"/>
      <c r="ETT131" s="39"/>
      <c r="ETU131" s="40"/>
      <c r="ETV131" s="41"/>
      <c r="ETW131" s="41"/>
      <c r="ETX131" s="41"/>
      <c r="ETY131" s="42"/>
      <c r="ETZ131" s="41"/>
      <c r="EUA131" s="43"/>
      <c r="EUB131" s="44"/>
      <c r="EUC131" s="41"/>
      <c r="EUD131" s="41"/>
      <c r="EUE131" s="41"/>
      <c r="EUF131" s="38"/>
      <c r="EUG131" s="38"/>
      <c r="EUH131" s="38"/>
      <c r="EUI131" s="38"/>
      <c r="EUJ131" s="39"/>
      <c r="EUK131" s="40"/>
      <c r="EUL131" s="41"/>
      <c r="EUM131" s="41"/>
      <c r="EUN131" s="41"/>
      <c r="EUO131" s="42"/>
      <c r="EUP131" s="41"/>
      <c r="EUQ131" s="43"/>
      <c r="EUR131" s="44"/>
      <c r="EUS131" s="41"/>
      <c r="EUT131" s="41"/>
      <c r="EUU131" s="41"/>
      <c r="EUV131" s="38"/>
      <c r="EUW131" s="38"/>
      <c r="EUX131" s="38"/>
      <c r="EUY131" s="38"/>
      <c r="EUZ131" s="39"/>
      <c r="EVA131" s="40"/>
      <c r="EVB131" s="41"/>
      <c r="EVC131" s="41"/>
      <c r="EVD131" s="41"/>
      <c r="EVE131" s="42"/>
      <c r="EVF131" s="41"/>
      <c r="EVG131" s="43"/>
      <c r="EVH131" s="44"/>
      <c r="EVI131" s="41"/>
      <c r="EVJ131" s="41"/>
      <c r="EVK131" s="41"/>
      <c r="EVL131" s="38"/>
      <c r="EVM131" s="38"/>
      <c r="EVN131" s="38"/>
      <c r="EVO131" s="38"/>
      <c r="EVP131" s="39"/>
      <c r="EVQ131" s="40"/>
      <c r="EVR131" s="41"/>
      <c r="EVS131" s="41"/>
      <c r="EVT131" s="41"/>
      <c r="EVU131" s="42"/>
      <c r="EVV131" s="41"/>
      <c r="EVW131" s="43"/>
      <c r="EVX131" s="44"/>
      <c r="EVY131" s="41"/>
      <c r="EVZ131" s="41"/>
      <c r="EWA131" s="41"/>
      <c r="EWB131" s="38"/>
      <c r="EWC131" s="38"/>
      <c r="EWD131" s="38"/>
      <c r="EWE131" s="38"/>
      <c r="EWF131" s="39"/>
      <c r="EWG131" s="40"/>
      <c r="EWH131" s="41"/>
      <c r="EWI131" s="41"/>
      <c r="EWJ131" s="41"/>
      <c r="EWK131" s="42"/>
      <c r="EWL131" s="41"/>
      <c r="EWM131" s="43"/>
      <c r="EWN131" s="44"/>
      <c r="EWO131" s="41"/>
      <c r="EWP131" s="41"/>
      <c r="EWQ131" s="41"/>
      <c r="EWR131" s="38"/>
      <c r="EWS131" s="38"/>
      <c r="EWT131" s="38"/>
      <c r="EWU131" s="38"/>
      <c r="EWV131" s="39"/>
      <c r="EWW131" s="40"/>
      <c r="EWX131" s="41"/>
      <c r="EWY131" s="41"/>
      <c r="EWZ131" s="41"/>
      <c r="EXA131" s="42"/>
      <c r="EXB131" s="41"/>
      <c r="EXC131" s="43"/>
      <c r="EXD131" s="44"/>
      <c r="EXE131" s="41"/>
      <c r="EXF131" s="41"/>
      <c r="EXG131" s="41"/>
      <c r="EXH131" s="38"/>
      <c r="EXI131" s="38"/>
      <c r="EXJ131" s="38"/>
      <c r="EXK131" s="38"/>
      <c r="EXL131" s="39"/>
      <c r="EXM131" s="40"/>
      <c r="EXN131" s="41"/>
      <c r="EXO131" s="41"/>
      <c r="EXP131" s="41"/>
      <c r="EXQ131" s="42"/>
      <c r="EXR131" s="41"/>
      <c r="EXS131" s="43"/>
      <c r="EXT131" s="44"/>
      <c r="EXU131" s="41"/>
      <c r="EXV131" s="41"/>
      <c r="EXW131" s="41"/>
      <c r="EXX131" s="38"/>
      <c r="EXY131" s="38"/>
      <c r="EXZ131" s="38"/>
      <c r="EYA131" s="38"/>
      <c r="EYB131" s="39"/>
      <c r="EYC131" s="40"/>
      <c r="EYD131" s="41"/>
      <c r="EYE131" s="41"/>
      <c r="EYF131" s="41"/>
      <c r="EYG131" s="42"/>
      <c r="EYH131" s="41"/>
      <c r="EYI131" s="43"/>
      <c r="EYJ131" s="44"/>
      <c r="EYK131" s="41"/>
      <c r="EYL131" s="41"/>
      <c r="EYM131" s="41"/>
      <c r="EYN131" s="38"/>
      <c r="EYO131" s="38"/>
      <c r="EYP131" s="38"/>
      <c r="EYQ131" s="38"/>
      <c r="EYR131" s="39"/>
      <c r="EYS131" s="40"/>
      <c r="EYT131" s="41"/>
      <c r="EYU131" s="41"/>
      <c r="EYV131" s="41"/>
      <c r="EYW131" s="42"/>
      <c r="EYX131" s="41"/>
      <c r="EYY131" s="43"/>
      <c r="EYZ131" s="44"/>
      <c r="EZA131" s="41"/>
      <c r="EZB131" s="41"/>
      <c r="EZC131" s="41"/>
      <c r="EZD131" s="38"/>
      <c r="EZE131" s="38"/>
      <c r="EZF131" s="38"/>
      <c r="EZG131" s="38"/>
      <c r="EZH131" s="39"/>
      <c r="EZI131" s="40"/>
      <c r="EZJ131" s="41"/>
      <c r="EZK131" s="41"/>
      <c r="EZL131" s="41"/>
      <c r="EZM131" s="42"/>
      <c r="EZN131" s="41"/>
      <c r="EZO131" s="43"/>
      <c r="EZP131" s="44"/>
      <c r="EZQ131" s="41"/>
      <c r="EZR131" s="41"/>
      <c r="EZS131" s="41"/>
      <c r="EZT131" s="38"/>
      <c r="EZU131" s="38"/>
      <c r="EZV131" s="38"/>
      <c r="EZW131" s="38"/>
      <c r="EZX131" s="39"/>
      <c r="EZY131" s="40"/>
      <c r="EZZ131" s="41"/>
      <c r="FAA131" s="41"/>
      <c r="FAB131" s="41"/>
      <c r="FAC131" s="42"/>
      <c r="FAD131" s="41"/>
      <c r="FAE131" s="43"/>
      <c r="FAF131" s="44"/>
      <c r="FAG131" s="41"/>
      <c r="FAH131" s="41"/>
      <c r="FAI131" s="41"/>
      <c r="FAJ131" s="38"/>
      <c r="FAK131" s="38"/>
      <c r="FAL131" s="38"/>
      <c r="FAM131" s="38"/>
      <c r="FAN131" s="39"/>
      <c r="FAO131" s="40"/>
      <c r="FAP131" s="41"/>
      <c r="FAQ131" s="41"/>
      <c r="FAR131" s="41"/>
      <c r="FAS131" s="42"/>
      <c r="FAT131" s="41"/>
      <c r="FAU131" s="43"/>
      <c r="FAV131" s="44"/>
      <c r="FAW131" s="41"/>
      <c r="FAX131" s="41"/>
      <c r="FAY131" s="41"/>
      <c r="FAZ131" s="38"/>
      <c r="FBA131" s="38"/>
      <c r="FBB131" s="38"/>
      <c r="FBC131" s="38"/>
      <c r="FBD131" s="39"/>
      <c r="FBE131" s="40"/>
      <c r="FBF131" s="41"/>
      <c r="FBG131" s="41"/>
      <c r="FBH131" s="41"/>
      <c r="FBI131" s="42"/>
      <c r="FBJ131" s="41"/>
      <c r="FBK131" s="43"/>
      <c r="FBL131" s="44"/>
      <c r="FBM131" s="41"/>
      <c r="FBN131" s="41"/>
      <c r="FBO131" s="41"/>
      <c r="FBP131" s="38"/>
      <c r="FBQ131" s="38"/>
      <c r="FBR131" s="38"/>
      <c r="FBS131" s="38"/>
      <c r="FBT131" s="39"/>
      <c r="FBU131" s="40"/>
      <c r="FBV131" s="41"/>
      <c r="FBW131" s="41"/>
      <c r="FBX131" s="41"/>
      <c r="FBY131" s="42"/>
      <c r="FBZ131" s="41"/>
      <c r="FCA131" s="43"/>
      <c r="FCB131" s="44"/>
      <c r="FCC131" s="41"/>
      <c r="FCD131" s="41"/>
      <c r="FCE131" s="41"/>
      <c r="FCF131" s="38"/>
      <c r="FCG131" s="38"/>
      <c r="FCH131" s="38"/>
      <c r="FCI131" s="38"/>
      <c r="FCJ131" s="39"/>
      <c r="FCK131" s="40"/>
      <c r="FCL131" s="41"/>
      <c r="FCM131" s="41"/>
      <c r="FCN131" s="41"/>
      <c r="FCO131" s="42"/>
      <c r="FCP131" s="41"/>
      <c r="FCQ131" s="43"/>
      <c r="FCR131" s="44"/>
      <c r="FCS131" s="41"/>
      <c r="FCT131" s="41"/>
      <c r="FCU131" s="41"/>
      <c r="FCV131" s="38"/>
      <c r="FCW131" s="38"/>
      <c r="FCX131" s="38"/>
      <c r="FCY131" s="38"/>
      <c r="FCZ131" s="39"/>
      <c r="FDA131" s="40"/>
      <c r="FDB131" s="41"/>
      <c r="FDC131" s="41"/>
      <c r="FDD131" s="41"/>
      <c r="FDE131" s="42"/>
      <c r="FDF131" s="41"/>
      <c r="FDG131" s="43"/>
      <c r="FDH131" s="44"/>
      <c r="FDI131" s="41"/>
      <c r="FDJ131" s="41"/>
      <c r="FDK131" s="41"/>
      <c r="FDL131" s="38"/>
      <c r="FDM131" s="38"/>
      <c r="FDN131" s="38"/>
      <c r="FDO131" s="38"/>
      <c r="FDP131" s="39"/>
      <c r="FDQ131" s="40"/>
      <c r="FDR131" s="41"/>
      <c r="FDS131" s="41"/>
      <c r="FDT131" s="41"/>
      <c r="FDU131" s="42"/>
      <c r="FDV131" s="41"/>
      <c r="FDW131" s="43"/>
      <c r="FDX131" s="44"/>
      <c r="FDY131" s="41"/>
      <c r="FDZ131" s="41"/>
      <c r="FEA131" s="41"/>
      <c r="FEB131" s="38"/>
      <c r="FEC131" s="38"/>
      <c r="FED131" s="38"/>
      <c r="FEE131" s="38"/>
      <c r="FEF131" s="39"/>
      <c r="FEG131" s="40"/>
      <c r="FEH131" s="41"/>
      <c r="FEI131" s="41"/>
      <c r="FEJ131" s="41"/>
      <c r="FEK131" s="42"/>
      <c r="FEL131" s="41"/>
      <c r="FEM131" s="43"/>
      <c r="FEN131" s="44"/>
      <c r="FEO131" s="41"/>
      <c r="FEP131" s="41"/>
      <c r="FEQ131" s="41"/>
      <c r="FER131" s="38"/>
      <c r="FES131" s="38"/>
      <c r="FET131" s="38"/>
      <c r="FEU131" s="38"/>
      <c r="FEV131" s="39"/>
      <c r="FEW131" s="40"/>
      <c r="FEX131" s="41"/>
      <c r="FEY131" s="41"/>
      <c r="FEZ131" s="41"/>
      <c r="FFA131" s="42"/>
      <c r="FFB131" s="41"/>
      <c r="FFC131" s="43"/>
      <c r="FFD131" s="44"/>
      <c r="FFE131" s="41"/>
      <c r="FFF131" s="41"/>
      <c r="FFG131" s="41"/>
      <c r="FFH131" s="38"/>
      <c r="FFI131" s="38"/>
      <c r="FFJ131" s="38"/>
      <c r="FFK131" s="38"/>
      <c r="FFL131" s="39"/>
      <c r="FFM131" s="40"/>
      <c r="FFN131" s="41"/>
      <c r="FFO131" s="41"/>
      <c r="FFP131" s="41"/>
      <c r="FFQ131" s="42"/>
      <c r="FFR131" s="41"/>
      <c r="FFS131" s="43"/>
      <c r="FFT131" s="44"/>
      <c r="FFU131" s="41"/>
      <c r="FFV131" s="41"/>
      <c r="FFW131" s="41"/>
      <c r="FFX131" s="38"/>
      <c r="FFY131" s="38"/>
      <c r="FFZ131" s="38"/>
      <c r="FGA131" s="38"/>
      <c r="FGB131" s="39"/>
      <c r="FGC131" s="40"/>
      <c r="FGD131" s="41"/>
      <c r="FGE131" s="41"/>
      <c r="FGF131" s="41"/>
      <c r="FGG131" s="42"/>
      <c r="FGH131" s="41"/>
      <c r="FGI131" s="43"/>
      <c r="FGJ131" s="44"/>
      <c r="FGK131" s="41"/>
      <c r="FGL131" s="41"/>
      <c r="FGM131" s="41"/>
      <c r="FGN131" s="38"/>
      <c r="FGO131" s="38"/>
      <c r="FGP131" s="38"/>
      <c r="FGQ131" s="38"/>
      <c r="FGR131" s="39"/>
      <c r="FGS131" s="40"/>
      <c r="FGT131" s="41"/>
      <c r="FGU131" s="41"/>
      <c r="FGV131" s="41"/>
      <c r="FGW131" s="42"/>
      <c r="FGX131" s="41"/>
      <c r="FGY131" s="43"/>
      <c r="FGZ131" s="44"/>
      <c r="FHA131" s="41"/>
      <c r="FHB131" s="41"/>
      <c r="FHC131" s="41"/>
      <c r="FHD131" s="38"/>
      <c r="FHE131" s="38"/>
      <c r="FHF131" s="38"/>
      <c r="FHG131" s="38"/>
      <c r="FHH131" s="39"/>
      <c r="FHI131" s="40"/>
      <c r="FHJ131" s="41"/>
      <c r="FHK131" s="41"/>
      <c r="FHL131" s="41"/>
      <c r="FHM131" s="42"/>
      <c r="FHN131" s="41"/>
      <c r="FHO131" s="43"/>
      <c r="FHP131" s="44"/>
      <c r="FHQ131" s="41"/>
      <c r="FHR131" s="41"/>
      <c r="FHS131" s="41"/>
      <c r="FHT131" s="38"/>
      <c r="FHU131" s="38"/>
      <c r="FHV131" s="38"/>
      <c r="FHW131" s="38"/>
      <c r="FHX131" s="39"/>
      <c r="FHY131" s="40"/>
      <c r="FHZ131" s="41"/>
      <c r="FIA131" s="41"/>
      <c r="FIB131" s="41"/>
      <c r="FIC131" s="42"/>
      <c r="FID131" s="41"/>
      <c r="FIE131" s="43"/>
      <c r="FIF131" s="44"/>
      <c r="FIG131" s="41"/>
      <c r="FIH131" s="41"/>
      <c r="FII131" s="41"/>
      <c r="FIJ131" s="38"/>
      <c r="FIK131" s="38"/>
      <c r="FIL131" s="38"/>
      <c r="FIM131" s="38"/>
      <c r="FIN131" s="39"/>
      <c r="FIO131" s="40"/>
      <c r="FIP131" s="41"/>
      <c r="FIQ131" s="41"/>
      <c r="FIR131" s="41"/>
      <c r="FIS131" s="42"/>
      <c r="FIT131" s="41"/>
      <c r="FIU131" s="43"/>
      <c r="FIV131" s="44"/>
      <c r="FIW131" s="41"/>
      <c r="FIX131" s="41"/>
      <c r="FIY131" s="41"/>
      <c r="FIZ131" s="38"/>
      <c r="FJA131" s="38"/>
      <c r="FJB131" s="38"/>
      <c r="FJC131" s="38"/>
      <c r="FJD131" s="39"/>
      <c r="FJE131" s="40"/>
      <c r="FJF131" s="41"/>
      <c r="FJG131" s="41"/>
      <c r="FJH131" s="41"/>
      <c r="FJI131" s="42"/>
      <c r="FJJ131" s="41"/>
      <c r="FJK131" s="43"/>
      <c r="FJL131" s="44"/>
      <c r="FJM131" s="41"/>
      <c r="FJN131" s="41"/>
      <c r="FJO131" s="41"/>
      <c r="FJP131" s="38"/>
      <c r="FJQ131" s="38"/>
      <c r="FJR131" s="38"/>
      <c r="FJS131" s="38"/>
      <c r="FJT131" s="39"/>
      <c r="FJU131" s="40"/>
      <c r="FJV131" s="41"/>
      <c r="FJW131" s="41"/>
      <c r="FJX131" s="41"/>
      <c r="FJY131" s="42"/>
      <c r="FJZ131" s="41"/>
      <c r="FKA131" s="43"/>
      <c r="FKB131" s="44"/>
      <c r="FKC131" s="41"/>
      <c r="FKD131" s="41"/>
      <c r="FKE131" s="41"/>
      <c r="FKF131" s="38"/>
      <c r="FKG131" s="38"/>
      <c r="FKH131" s="38"/>
      <c r="FKI131" s="38"/>
      <c r="FKJ131" s="39"/>
      <c r="FKK131" s="40"/>
      <c r="FKL131" s="41"/>
      <c r="FKM131" s="41"/>
      <c r="FKN131" s="41"/>
      <c r="FKO131" s="42"/>
      <c r="FKP131" s="41"/>
      <c r="FKQ131" s="43"/>
      <c r="FKR131" s="44"/>
      <c r="FKS131" s="41"/>
      <c r="FKT131" s="41"/>
      <c r="FKU131" s="41"/>
      <c r="FKV131" s="38"/>
      <c r="FKW131" s="38"/>
      <c r="FKX131" s="38"/>
      <c r="FKY131" s="38"/>
      <c r="FKZ131" s="39"/>
      <c r="FLA131" s="40"/>
      <c r="FLB131" s="41"/>
      <c r="FLC131" s="41"/>
      <c r="FLD131" s="41"/>
      <c r="FLE131" s="42"/>
      <c r="FLF131" s="41"/>
      <c r="FLG131" s="43"/>
      <c r="FLH131" s="44"/>
      <c r="FLI131" s="41"/>
      <c r="FLJ131" s="41"/>
      <c r="FLK131" s="41"/>
      <c r="FLL131" s="38"/>
      <c r="FLM131" s="38"/>
      <c r="FLN131" s="38"/>
      <c r="FLO131" s="38"/>
      <c r="FLP131" s="39"/>
      <c r="FLQ131" s="40"/>
      <c r="FLR131" s="41"/>
      <c r="FLS131" s="41"/>
      <c r="FLT131" s="41"/>
      <c r="FLU131" s="42"/>
      <c r="FLV131" s="41"/>
      <c r="FLW131" s="43"/>
      <c r="FLX131" s="44"/>
      <c r="FLY131" s="41"/>
      <c r="FLZ131" s="41"/>
      <c r="FMA131" s="41"/>
      <c r="FMB131" s="38"/>
      <c r="FMC131" s="38"/>
      <c r="FMD131" s="38"/>
      <c r="FME131" s="38"/>
      <c r="FMF131" s="39"/>
      <c r="FMG131" s="40"/>
      <c r="FMH131" s="41"/>
      <c r="FMI131" s="41"/>
      <c r="FMJ131" s="41"/>
      <c r="FMK131" s="42"/>
      <c r="FML131" s="41"/>
      <c r="FMM131" s="43"/>
      <c r="FMN131" s="44"/>
      <c r="FMO131" s="41"/>
      <c r="FMP131" s="41"/>
      <c r="FMQ131" s="41"/>
      <c r="FMR131" s="38"/>
      <c r="FMS131" s="38"/>
      <c r="FMT131" s="38"/>
      <c r="FMU131" s="38"/>
      <c r="FMV131" s="39"/>
      <c r="FMW131" s="40"/>
      <c r="FMX131" s="41"/>
      <c r="FMY131" s="41"/>
      <c r="FMZ131" s="41"/>
      <c r="FNA131" s="42"/>
      <c r="FNB131" s="41"/>
      <c r="FNC131" s="43"/>
      <c r="FND131" s="44"/>
      <c r="FNE131" s="41"/>
      <c r="FNF131" s="41"/>
      <c r="FNG131" s="41"/>
      <c r="FNH131" s="38"/>
      <c r="FNI131" s="38"/>
      <c r="FNJ131" s="38"/>
      <c r="FNK131" s="38"/>
      <c r="FNL131" s="39"/>
      <c r="FNM131" s="40"/>
      <c r="FNN131" s="41"/>
      <c r="FNO131" s="41"/>
      <c r="FNP131" s="41"/>
      <c r="FNQ131" s="42"/>
      <c r="FNR131" s="41"/>
      <c r="FNS131" s="43"/>
      <c r="FNT131" s="44"/>
      <c r="FNU131" s="41"/>
      <c r="FNV131" s="41"/>
      <c r="FNW131" s="41"/>
      <c r="FNX131" s="38"/>
      <c r="FNY131" s="38"/>
      <c r="FNZ131" s="38"/>
      <c r="FOA131" s="38"/>
      <c r="FOB131" s="39"/>
      <c r="FOC131" s="40"/>
      <c r="FOD131" s="41"/>
      <c r="FOE131" s="41"/>
      <c r="FOF131" s="41"/>
      <c r="FOG131" s="42"/>
      <c r="FOH131" s="41"/>
      <c r="FOI131" s="43"/>
      <c r="FOJ131" s="44"/>
      <c r="FOK131" s="41"/>
      <c r="FOL131" s="41"/>
      <c r="FOM131" s="41"/>
      <c r="FON131" s="38"/>
      <c r="FOO131" s="38"/>
      <c r="FOP131" s="38"/>
      <c r="FOQ131" s="38"/>
      <c r="FOR131" s="39"/>
      <c r="FOS131" s="40"/>
      <c r="FOT131" s="41"/>
      <c r="FOU131" s="41"/>
      <c r="FOV131" s="41"/>
      <c r="FOW131" s="42"/>
      <c r="FOX131" s="41"/>
      <c r="FOY131" s="43"/>
      <c r="FOZ131" s="44"/>
      <c r="FPA131" s="41"/>
      <c r="FPB131" s="41"/>
      <c r="FPC131" s="41"/>
      <c r="FPD131" s="38"/>
      <c r="FPE131" s="38"/>
      <c r="FPF131" s="38"/>
      <c r="FPG131" s="38"/>
      <c r="FPH131" s="39"/>
      <c r="FPI131" s="40"/>
      <c r="FPJ131" s="41"/>
      <c r="FPK131" s="41"/>
      <c r="FPL131" s="41"/>
      <c r="FPM131" s="42"/>
      <c r="FPN131" s="41"/>
      <c r="FPO131" s="43"/>
      <c r="FPP131" s="44"/>
      <c r="FPQ131" s="41"/>
      <c r="FPR131" s="41"/>
      <c r="FPS131" s="41"/>
      <c r="FPT131" s="38"/>
      <c r="FPU131" s="38"/>
      <c r="FPV131" s="38"/>
      <c r="FPW131" s="38"/>
      <c r="FPX131" s="39"/>
      <c r="FPY131" s="40"/>
      <c r="FPZ131" s="41"/>
      <c r="FQA131" s="41"/>
      <c r="FQB131" s="41"/>
      <c r="FQC131" s="42"/>
      <c r="FQD131" s="41"/>
      <c r="FQE131" s="43"/>
      <c r="FQF131" s="44"/>
      <c r="FQG131" s="41"/>
      <c r="FQH131" s="41"/>
      <c r="FQI131" s="41"/>
      <c r="FQJ131" s="38"/>
      <c r="FQK131" s="38"/>
      <c r="FQL131" s="38"/>
      <c r="FQM131" s="38"/>
      <c r="FQN131" s="39"/>
      <c r="FQO131" s="40"/>
      <c r="FQP131" s="41"/>
      <c r="FQQ131" s="41"/>
      <c r="FQR131" s="41"/>
      <c r="FQS131" s="42"/>
      <c r="FQT131" s="41"/>
      <c r="FQU131" s="43"/>
      <c r="FQV131" s="44"/>
      <c r="FQW131" s="41"/>
      <c r="FQX131" s="41"/>
      <c r="FQY131" s="41"/>
      <c r="FQZ131" s="38"/>
      <c r="FRA131" s="38"/>
      <c r="FRB131" s="38"/>
      <c r="FRC131" s="38"/>
      <c r="FRD131" s="39"/>
      <c r="FRE131" s="40"/>
      <c r="FRF131" s="41"/>
      <c r="FRG131" s="41"/>
      <c r="FRH131" s="41"/>
      <c r="FRI131" s="42"/>
      <c r="FRJ131" s="41"/>
      <c r="FRK131" s="43"/>
      <c r="FRL131" s="44"/>
      <c r="FRM131" s="41"/>
      <c r="FRN131" s="41"/>
      <c r="FRO131" s="41"/>
      <c r="FRP131" s="38"/>
      <c r="FRQ131" s="38"/>
      <c r="FRR131" s="38"/>
      <c r="FRS131" s="38"/>
      <c r="FRT131" s="39"/>
      <c r="FRU131" s="40"/>
      <c r="FRV131" s="41"/>
      <c r="FRW131" s="41"/>
      <c r="FRX131" s="41"/>
      <c r="FRY131" s="42"/>
      <c r="FRZ131" s="41"/>
      <c r="FSA131" s="43"/>
      <c r="FSB131" s="44"/>
      <c r="FSC131" s="41"/>
      <c r="FSD131" s="41"/>
      <c r="FSE131" s="41"/>
      <c r="FSF131" s="38"/>
      <c r="FSG131" s="38"/>
      <c r="FSH131" s="38"/>
      <c r="FSI131" s="38"/>
      <c r="FSJ131" s="39"/>
      <c r="FSK131" s="40"/>
      <c r="FSL131" s="41"/>
      <c r="FSM131" s="41"/>
      <c r="FSN131" s="41"/>
      <c r="FSO131" s="42"/>
      <c r="FSP131" s="41"/>
      <c r="FSQ131" s="43"/>
      <c r="FSR131" s="44"/>
      <c r="FSS131" s="41"/>
      <c r="FST131" s="41"/>
      <c r="FSU131" s="41"/>
      <c r="FSV131" s="38"/>
      <c r="FSW131" s="38"/>
      <c r="FSX131" s="38"/>
      <c r="FSY131" s="38"/>
      <c r="FSZ131" s="39"/>
      <c r="FTA131" s="40"/>
      <c r="FTB131" s="41"/>
      <c r="FTC131" s="41"/>
      <c r="FTD131" s="41"/>
      <c r="FTE131" s="42"/>
      <c r="FTF131" s="41"/>
      <c r="FTG131" s="43"/>
      <c r="FTH131" s="44"/>
      <c r="FTI131" s="41"/>
      <c r="FTJ131" s="41"/>
      <c r="FTK131" s="41"/>
      <c r="FTL131" s="38"/>
      <c r="FTM131" s="38"/>
      <c r="FTN131" s="38"/>
      <c r="FTO131" s="38"/>
      <c r="FTP131" s="39"/>
      <c r="FTQ131" s="40"/>
      <c r="FTR131" s="41"/>
      <c r="FTS131" s="41"/>
      <c r="FTT131" s="41"/>
      <c r="FTU131" s="42"/>
      <c r="FTV131" s="41"/>
      <c r="FTW131" s="43"/>
      <c r="FTX131" s="44"/>
      <c r="FTY131" s="41"/>
      <c r="FTZ131" s="41"/>
      <c r="FUA131" s="41"/>
      <c r="FUB131" s="38"/>
      <c r="FUC131" s="38"/>
      <c r="FUD131" s="38"/>
      <c r="FUE131" s="38"/>
      <c r="FUF131" s="39"/>
      <c r="FUG131" s="40"/>
      <c r="FUH131" s="41"/>
      <c r="FUI131" s="41"/>
      <c r="FUJ131" s="41"/>
      <c r="FUK131" s="42"/>
      <c r="FUL131" s="41"/>
      <c r="FUM131" s="43"/>
      <c r="FUN131" s="44"/>
      <c r="FUO131" s="41"/>
      <c r="FUP131" s="41"/>
      <c r="FUQ131" s="41"/>
      <c r="FUR131" s="38"/>
      <c r="FUS131" s="38"/>
      <c r="FUT131" s="38"/>
      <c r="FUU131" s="38"/>
      <c r="FUV131" s="39"/>
      <c r="FUW131" s="40"/>
      <c r="FUX131" s="41"/>
      <c r="FUY131" s="41"/>
      <c r="FUZ131" s="41"/>
      <c r="FVA131" s="42"/>
      <c r="FVB131" s="41"/>
      <c r="FVC131" s="43"/>
      <c r="FVD131" s="44"/>
      <c r="FVE131" s="41"/>
      <c r="FVF131" s="41"/>
      <c r="FVG131" s="41"/>
      <c r="FVH131" s="38"/>
      <c r="FVI131" s="38"/>
      <c r="FVJ131" s="38"/>
      <c r="FVK131" s="38"/>
      <c r="FVL131" s="39"/>
      <c r="FVM131" s="40"/>
      <c r="FVN131" s="41"/>
      <c r="FVO131" s="41"/>
      <c r="FVP131" s="41"/>
      <c r="FVQ131" s="42"/>
      <c r="FVR131" s="41"/>
      <c r="FVS131" s="43"/>
      <c r="FVT131" s="44"/>
      <c r="FVU131" s="41"/>
      <c r="FVV131" s="41"/>
      <c r="FVW131" s="41"/>
      <c r="FVX131" s="38"/>
      <c r="FVY131" s="38"/>
      <c r="FVZ131" s="38"/>
      <c r="FWA131" s="38"/>
      <c r="FWB131" s="39"/>
      <c r="FWC131" s="40"/>
      <c r="FWD131" s="41"/>
      <c r="FWE131" s="41"/>
      <c r="FWF131" s="41"/>
      <c r="FWG131" s="42"/>
      <c r="FWH131" s="41"/>
      <c r="FWI131" s="43"/>
      <c r="FWJ131" s="44"/>
      <c r="FWK131" s="41"/>
      <c r="FWL131" s="41"/>
      <c r="FWM131" s="41"/>
      <c r="FWN131" s="38"/>
      <c r="FWO131" s="38"/>
      <c r="FWP131" s="38"/>
      <c r="FWQ131" s="38"/>
      <c r="FWR131" s="39"/>
      <c r="FWS131" s="40"/>
      <c r="FWT131" s="41"/>
      <c r="FWU131" s="41"/>
      <c r="FWV131" s="41"/>
      <c r="FWW131" s="42"/>
      <c r="FWX131" s="41"/>
      <c r="FWY131" s="43"/>
      <c r="FWZ131" s="44"/>
      <c r="FXA131" s="41"/>
      <c r="FXB131" s="41"/>
      <c r="FXC131" s="41"/>
      <c r="FXD131" s="38"/>
      <c r="FXE131" s="38"/>
      <c r="FXF131" s="38"/>
      <c r="FXG131" s="38"/>
      <c r="FXH131" s="39"/>
      <c r="FXI131" s="40"/>
      <c r="FXJ131" s="41"/>
      <c r="FXK131" s="41"/>
      <c r="FXL131" s="41"/>
      <c r="FXM131" s="42"/>
      <c r="FXN131" s="41"/>
      <c r="FXO131" s="43"/>
      <c r="FXP131" s="44"/>
      <c r="FXQ131" s="41"/>
      <c r="FXR131" s="41"/>
      <c r="FXS131" s="41"/>
      <c r="FXT131" s="38"/>
      <c r="FXU131" s="38"/>
      <c r="FXV131" s="38"/>
      <c r="FXW131" s="38"/>
      <c r="FXX131" s="39"/>
      <c r="FXY131" s="40"/>
      <c r="FXZ131" s="41"/>
      <c r="FYA131" s="41"/>
      <c r="FYB131" s="41"/>
      <c r="FYC131" s="42"/>
      <c r="FYD131" s="41"/>
      <c r="FYE131" s="43"/>
      <c r="FYF131" s="44"/>
      <c r="FYG131" s="41"/>
      <c r="FYH131" s="41"/>
      <c r="FYI131" s="41"/>
      <c r="FYJ131" s="38"/>
      <c r="FYK131" s="38"/>
      <c r="FYL131" s="38"/>
      <c r="FYM131" s="38"/>
      <c r="FYN131" s="39"/>
      <c r="FYO131" s="40"/>
      <c r="FYP131" s="41"/>
      <c r="FYQ131" s="41"/>
      <c r="FYR131" s="41"/>
      <c r="FYS131" s="42"/>
      <c r="FYT131" s="41"/>
      <c r="FYU131" s="43"/>
      <c r="FYV131" s="44"/>
      <c r="FYW131" s="41"/>
      <c r="FYX131" s="41"/>
      <c r="FYY131" s="41"/>
      <c r="FYZ131" s="38"/>
      <c r="FZA131" s="38"/>
      <c r="FZB131" s="38"/>
      <c r="FZC131" s="38"/>
      <c r="FZD131" s="39"/>
      <c r="FZE131" s="40"/>
      <c r="FZF131" s="41"/>
      <c r="FZG131" s="41"/>
      <c r="FZH131" s="41"/>
      <c r="FZI131" s="42"/>
      <c r="FZJ131" s="41"/>
      <c r="FZK131" s="43"/>
      <c r="FZL131" s="44"/>
      <c r="FZM131" s="41"/>
      <c r="FZN131" s="41"/>
      <c r="FZO131" s="41"/>
      <c r="FZP131" s="38"/>
      <c r="FZQ131" s="38"/>
      <c r="FZR131" s="38"/>
      <c r="FZS131" s="38"/>
      <c r="FZT131" s="39"/>
      <c r="FZU131" s="40"/>
      <c r="FZV131" s="41"/>
      <c r="FZW131" s="41"/>
      <c r="FZX131" s="41"/>
      <c r="FZY131" s="42"/>
      <c r="FZZ131" s="41"/>
      <c r="GAA131" s="43"/>
      <c r="GAB131" s="44"/>
      <c r="GAC131" s="41"/>
      <c r="GAD131" s="41"/>
      <c r="GAE131" s="41"/>
      <c r="GAF131" s="38"/>
      <c r="GAG131" s="38"/>
      <c r="GAH131" s="38"/>
      <c r="GAI131" s="38"/>
      <c r="GAJ131" s="39"/>
      <c r="GAK131" s="40"/>
      <c r="GAL131" s="41"/>
      <c r="GAM131" s="41"/>
      <c r="GAN131" s="41"/>
      <c r="GAO131" s="42"/>
      <c r="GAP131" s="41"/>
      <c r="GAQ131" s="43"/>
      <c r="GAR131" s="44"/>
      <c r="GAS131" s="41"/>
      <c r="GAT131" s="41"/>
      <c r="GAU131" s="41"/>
      <c r="GAV131" s="38"/>
      <c r="GAW131" s="38"/>
      <c r="GAX131" s="38"/>
      <c r="GAY131" s="38"/>
      <c r="GAZ131" s="39"/>
      <c r="GBA131" s="40"/>
      <c r="GBB131" s="41"/>
      <c r="GBC131" s="41"/>
      <c r="GBD131" s="41"/>
      <c r="GBE131" s="42"/>
      <c r="GBF131" s="41"/>
      <c r="GBG131" s="43"/>
      <c r="GBH131" s="44"/>
      <c r="GBI131" s="41"/>
      <c r="GBJ131" s="41"/>
      <c r="GBK131" s="41"/>
      <c r="GBL131" s="38"/>
      <c r="GBM131" s="38"/>
      <c r="GBN131" s="38"/>
      <c r="GBO131" s="38"/>
      <c r="GBP131" s="39"/>
      <c r="GBQ131" s="40"/>
      <c r="GBR131" s="41"/>
      <c r="GBS131" s="41"/>
      <c r="GBT131" s="41"/>
      <c r="GBU131" s="42"/>
      <c r="GBV131" s="41"/>
      <c r="GBW131" s="43"/>
      <c r="GBX131" s="44"/>
      <c r="GBY131" s="41"/>
      <c r="GBZ131" s="41"/>
      <c r="GCA131" s="41"/>
      <c r="GCB131" s="38"/>
      <c r="GCC131" s="38"/>
      <c r="GCD131" s="38"/>
      <c r="GCE131" s="38"/>
      <c r="GCF131" s="39"/>
      <c r="GCG131" s="40"/>
      <c r="GCH131" s="41"/>
      <c r="GCI131" s="41"/>
      <c r="GCJ131" s="41"/>
      <c r="GCK131" s="42"/>
      <c r="GCL131" s="41"/>
      <c r="GCM131" s="43"/>
      <c r="GCN131" s="44"/>
      <c r="GCO131" s="41"/>
      <c r="GCP131" s="41"/>
      <c r="GCQ131" s="41"/>
      <c r="GCR131" s="38"/>
      <c r="GCS131" s="38"/>
      <c r="GCT131" s="38"/>
      <c r="GCU131" s="38"/>
      <c r="GCV131" s="39"/>
      <c r="GCW131" s="40"/>
      <c r="GCX131" s="41"/>
      <c r="GCY131" s="41"/>
      <c r="GCZ131" s="41"/>
      <c r="GDA131" s="42"/>
      <c r="GDB131" s="41"/>
      <c r="GDC131" s="43"/>
      <c r="GDD131" s="44"/>
      <c r="GDE131" s="41"/>
      <c r="GDF131" s="41"/>
      <c r="GDG131" s="41"/>
      <c r="GDH131" s="38"/>
      <c r="GDI131" s="38"/>
      <c r="GDJ131" s="38"/>
      <c r="GDK131" s="38"/>
      <c r="GDL131" s="39"/>
      <c r="GDM131" s="40"/>
      <c r="GDN131" s="41"/>
      <c r="GDO131" s="41"/>
      <c r="GDP131" s="41"/>
      <c r="GDQ131" s="42"/>
      <c r="GDR131" s="41"/>
      <c r="GDS131" s="43"/>
      <c r="GDT131" s="44"/>
      <c r="GDU131" s="41"/>
      <c r="GDV131" s="41"/>
      <c r="GDW131" s="41"/>
      <c r="GDX131" s="38"/>
      <c r="GDY131" s="38"/>
      <c r="GDZ131" s="38"/>
      <c r="GEA131" s="38"/>
      <c r="GEB131" s="39"/>
      <c r="GEC131" s="40"/>
      <c r="GED131" s="41"/>
      <c r="GEE131" s="41"/>
      <c r="GEF131" s="41"/>
      <c r="GEG131" s="42"/>
      <c r="GEH131" s="41"/>
      <c r="GEI131" s="43"/>
      <c r="GEJ131" s="44"/>
      <c r="GEK131" s="41"/>
      <c r="GEL131" s="41"/>
      <c r="GEM131" s="41"/>
      <c r="GEN131" s="38"/>
      <c r="GEO131" s="38"/>
      <c r="GEP131" s="38"/>
      <c r="GEQ131" s="38"/>
      <c r="GER131" s="39"/>
      <c r="GES131" s="40"/>
      <c r="GET131" s="41"/>
      <c r="GEU131" s="41"/>
      <c r="GEV131" s="41"/>
      <c r="GEW131" s="42"/>
      <c r="GEX131" s="41"/>
      <c r="GEY131" s="43"/>
      <c r="GEZ131" s="44"/>
      <c r="GFA131" s="41"/>
      <c r="GFB131" s="41"/>
      <c r="GFC131" s="41"/>
      <c r="GFD131" s="38"/>
      <c r="GFE131" s="38"/>
      <c r="GFF131" s="38"/>
      <c r="GFG131" s="38"/>
      <c r="GFH131" s="39"/>
      <c r="GFI131" s="40"/>
      <c r="GFJ131" s="41"/>
      <c r="GFK131" s="41"/>
      <c r="GFL131" s="41"/>
      <c r="GFM131" s="42"/>
      <c r="GFN131" s="41"/>
      <c r="GFO131" s="43"/>
      <c r="GFP131" s="44"/>
      <c r="GFQ131" s="41"/>
      <c r="GFR131" s="41"/>
      <c r="GFS131" s="41"/>
      <c r="GFT131" s="38"/>
      <c r="GFU131" s="38"/>
      <c r="GFV131" s="38"/>
      <c r="GFW131" s="38"/>
      <c r="GFX131" s="39"/>
      <c r="GFY131" s="40"/>
      <c r="GFZ131" s="41"/>
      <c r="GGA131" s="41"/>
      <c r="GGB131" s="41"/>
      <c r="GGC131" s="42"/>
      <c r="GGD131" s="41"/>
      <c r="GGE131" s="43"/>
      <c r="GGF131" s="44"/>
      <c r="GGG131" s="41"/>
      <c r="GGH131" s="41"/>
      <c r="GGI131" s="41"/>
      <c r="GGJ131" s="38"/>
      <c r="GGK131" s="38"/>
      <c r="GGL131" s="38"/>
      <c r="GGM131" s="38"/>
      <c r="GGN131" s="39"/>
      <c r="GGO131" s="40"/>
      <c r="GGP131" s="41"/>
      <c r="GGQ131" s="41"/>
      <c r="GGR131" s="41"/>
      <c r="GGS131" s="42"/>
      <c r="GGT131" s="41"/>
      <c r="GGU131" s="43"/>
      <c r="GGV131" s="44"/>
      <c r="GGW131" s="41"/>
      <c r="GGX131" s="41"/>
      <c r="GGY131" s="41"/>
      <c r="GGZ131" s="38"/>
      <c r="GHA131" s="38"/>
      <c r="GHB131" s="38"/>
      <c r="GHC131" s="38"/>
      <c r="GHD131" s="39"/>
      <c r="GHE131" s="40"/>
      <c r="GHF131" s="41"/>
      <c r="GHG131" s="41"/>
      <c r="GHH131" s="41"/>
      <c r="GHI131" s="42"/>
      <c r="GHJ131" s="41"/>
      <c r="GHK131" s="43"/>
      <c r="GHL131" s="44"/>
      <c r="GHM131" s="41"/>
      <c r="GHN131" s="41"/>
      <c r="GHO131" s="41"/>
      <c r="GHP131" s="38"/>
      <c r="GHQ131" s="38"/>
      <c r="GHR131" s="38"/>
      <c r="GHS131" s="38"/>
      <c r="GHT131" s="39"/>
      <c r="GHU131" s="40"/>
      <c r="GHV131" s="41"/>
      <c r="GHW131" s="41"/>
      <c r="GHX131" s="41"/>
      <c r="GHY131" s="42"/>
      <c r="GHZ131" s="41"/>
      <c r="GIA131" s="43"/>
      <c r="GIB131" s="44"/>
      <c r="GIC131" s="41"/>
      <c r="GID131" s="41"/>
      <c r="GIE131" s="41"/>
      <c r="GIF131" s="38"/>
      <c r="GIG131" s="38"/>
      <c r="GIH131" s="38"/>
      <c r="GII131" s="38"/>
      <c r="GIJ131" s="39"/>
      <c r="GIK131" s="40"/>
      <c r="GIL131" s="41"/>
      <c r="GIM131" s="41"/>
      <c r="GIN131" s="41"/>
      <c r="GIO131" s="42"/>
      <c r="GIP131" s="41"/>
      <c r="GIQ131" s="43"/>
      <c r="GIR131" s="44"/>
      <c r="GIS131" s="41"/>
      <c r="GIT131" s="41"/>
      <c r="GIU131" s="41"/>
      <c r="GIV131" s="38"/>
      <c r="GIW131" s="38"/>
      <c r="GIX131" s="38"/>
      <c r="GIY131" s="38"/>
      <c r="GIZ131" s="39"/>
      <c r="GJA131" s="40"/>
      <c r="GJB131" s="41"/>
      <c r="GJC131" s="41"/>
      <c r="GJD131" s="41"/>
      <c r="GJE131" s="42"/>
      <c r="GJF131" s="41"/>
      <c r="GJG131" s="43"/>
      <c r="GJH131" s="44"/>
      <c r="GJI131" s="41"/>
      <c r="GJJ131" s="41"/>
      <c r="GJK131" s="41"/>
      <c r="GJL131" s="38"/>
      <c r="GJM131" s="38"/>
      <c r="GJN131" s="38"/>
      <c r="GJO131" s="38"/>
      <c r="GJP131" s="39"/>
      <c r="GJQ131" s="40"/>
      <c r="GJR131" s="41"/>
      <c r="GJS131" s="41"/>
      <c r="GJT131" s="41"/>
      <c r="GJU131" s="42"/>
      <c r="GJV131" s="41"/>
      <c r="GJW131" s="43"/>
      <c r="GJX131" s="44"/>
      <c r="GJY131" s="41"/>
      <c r="GJZ131" s="41"/>
      <c r="GKA131" s="41"/>
      <c r="GKB131" s="38"/>
      <c r="GKC131" s="38"/>
      <c r="GKD131" s="38"/>
      <c r="GKE131" s="38"/>
      <c r="GKF131" s="39"/>
      <c r="GKG131" s="40"/>
      <c r="GKH131" s="41"/>
      <c r="GKI131" s="41"/>
      <c r="GKJ131" s="41"/>
      <c r="GKK131" s="42"/>
      <c r="GKL131" s="41"/>
      <c r="GKM131" s="43"/>
      <c r="GKN131" s="44"/>
      <c r="GKO131" s="41"/>
      <c r="GKP131" s="41"/>
      <c r="GKQ131" s="41"/>
      <c r="GKR131" s="38"/>
      <c r="GKS131" s="38"/>
      <c r="GKT131" s="38"/>
      <c r="GKU131" s="38"/>
      <c r="GKV131" s="39"/>
      <c r="GKW131" s="40"/>
      <c r="GKX131" s="41"/>
      <c r="GKY131" s="41"/>
      <c r="GKZ131" s="41"/>
      <c r="GLA131" s="42"/>
      <c r="GLB131" s="41"/>
      <c r="GLC131" s="43"/>
      <c r="GLD131" s="44"/>
      <c r="GLE131" s="41"/>
      <c r="GLF131" s="41"/>
      <c r="GLG131" s="41"/>
      <c r="GLH131" s="38"/>
      <c r="GLI131" s="38"/>
      <c r="GLJ131" s="38"/>
      <c r="GLK131" s="38"/>
      <c r="GLL131" s="39"/>
      <c r="GLM131" s="40"/>
      <c r="GLN131" s="41"/>
      <c r="GLO131" s="41"/>
      <c r="GLP131" s="41"/>
      <c r="GLQ131" s="42"/>
      <c r="GLR131" s="41"/>
      <c r="GLS131" s="43"/>
      <c r="GLT131" s="44"/>
      <c r="GLU131" s="41"/>
      <c r="GLV131" s="41"/>
      <c r="GLW131" s="41"/>
      <c r="GLX131" s="38"/>
      <c r="GLY131" s="38"/>
      <c r="GLZ131" s="38"/>
      <c r="GMA131" s="38"/>
      <c r="GMB131" s="39"/>
      <c r="GMC131" s="40"/>
      <c r="GMD131" s="41"/>
      <c r="GME131" s="41"/>
      <c r="GMF131" s="41"/>
      <c r="GMG131" s="42"/>
      <c r="GMH131" s="41"/>
      <c r="GMI131" s="43"/>
      <c r="GMJ131" s="44"/>
      <c r="GMK131" s="41"/>
      <c r="GML131" s="41"/>
      <c r="GMM131" s="41"/>
      <c r="GMN131" s="38"/>
      <c r="GMO131" s="38"/>
      <c r="GMP131" s="38"/>
      <c r="GMQ131" s="38"/>
      <c r="GMR131" s="39"/>
      <c r="GMS131" s="40"/>
      <c r="GMT131" s="41"/>
      <c r="GMU131" s="41"/>
      <c r="GMV131" s="41"/>
      <c r="GMW131" s="42"/>
      <c r="GMX131" s="41"/>
      <c r="GMY131" s="43"/>
      <c r="GMZ131" s="44"/>
      <c r="GNA131" s="41"/>
      <c r="GNB131" s="41"/>
      <c r="GNC131" s="41"/>
      <c r="GND131" s="38"/>
      <c r="GNE131" s="38"/>
      <c r="GNF131" s="38"/>
      <c r="GNG131" s="38"/>
      <c r="GNH131" s="39"/>
      <c r="GNI131" s="40"/>
      <c r="GNJ131" s="41"/>
      <c r="GNK131" s="41"/>
      <c r="GNL131" s="41"/>
      <c r="GNM131" s="42"/>
      <c r="GNN131" s="41"/>
      <c r="GNO131" s="43"/>
      <c r="GNP131" s="44"/>
      <c r="GNQ131" s="41"/>
      <c r="GNR131" s="41"/>
      <c r="GNS131" s="41"/>
      <c r="GNT131" s="38"/>
      <c r="GNU131" s="38"/>
      <c r="GNV131" s="38"/>
      <c r="GNW131" s="38"/>
      <c r="GNX131" s="39"/>
      <c r="GNY131" s="40"/>
      <c r="GNZ131" s="41"/>
      <c r="GOA131" s="41"/>
      <c r="GOB131" s="41"/>
      <c r="GOC131" s="42"/>
      <c r="GOD131" s="41"/>
      <c r="GOE131" s="43"/>
      <c r="GOF131" s="44"/>
      <c r="GOG131" s="41"/>
      <c r="GOH131" s="41"/>
      <c r="GOI131" s="41"/>
      <c r="GOJ131" s="38"/>
      <c r="GOK131" s="38"/>
      <c r="GOL131" s="38"/>
      <c r="GOM131" s="38"/>
      <c r="GON131" s="39"/>
      <c r="GOO131" s="40"/>
      <c r="GOP131" s="41"/>
      <c r="GOQ131" s="41"/>
      <c r="GOR131" s="41"/>
      <c r="GOS131" s="42"/>
      <c r="GOT131" s="41"/>
      <c r="GOU131" s="43"/>
      <c r="GOV131" s="44"/>
      <c r="GOW131" s="41"/>
      <c r="GOX131" s="41"/>
      <c r="GOY131" s="41"/>
      <c r="GOZ131" s="38"/>
      <c r="GPA131" s="38"/>
      <c r="GPB131" s="38"/>
      <c r="GPC131" s="38"/>
      <c r="GPD131" s="39"/>
      <c r="GPE131" s="40"/>
      <c r="GPF131" s="41"/>
      <c r="GPG131" s="41"/>
      <c r="GPH131" s="41"/>
      <c r="GPI131" s="42"/>
      <c r="GPJ131" s="41"/>
      <c r="GPK131" s="43"/>
      <c r="GPL131" s="44"/>
      <c r="GPM131" s="41"/>
      <c r="GPN131" s="41"/>
      <c r="GPO131" s="41"/>
      <c r="GPP131" s="38"/>
      <c r="GPQ131" s="38"/>
      <c r="GPR131" s="38"/>
      <c r="GPS131" s="38"/>
      <c r="GPT131" s="39"/>
      <c r="GPU131" s="40"/>
      <c r="GPV131" s="41"/>
      <c r="GPW131" s="41"/>
      <c r="GPX131" s="41"/>
      <c r="GPY131" s="42"/>
      <c r="GPZ131" s="41"/>
      <c r="GQA131" s="43"/>
      <c r="GQB131" s="44"/>
      <c r="GQC131" s="41"/>
      <c r="GQD131" s="41"/>
      <c r="GQE131" s="41"/>
      <c r="GQF131" s="38"/>
      <c r="GQG131" s="38"/>
      <c r="GQH131" s="38"/>
      <c r="GQI131" s="38"/>
      <c r="GQJ131" s="39"/>
      <c r="GQK131" s="40"/>
      <c r="GQL131" s="41"/>
      <c r="GQM131" s="41"/>
      <c r="GQN131" s="41"/>
      <c r="GQO131" s="42"/>
      <c r="GQP131" s="41"/>
      <c r="GQQ131" s="43"/>
      <c r="GQR131" s="44"/>
      <c r="GQS131" s="41"/>
      <c r="GQT131" s="41"/>
      <c r="GQU131" s="41"/>
      <c r="GQV131" s="38"/>
      <c r="GQW131" s="38"/>
      <c r="GQX131" s="38"/>
      <c r="GQY131" s="38"/>
      <c r="GQZ131" s="39"/>
      <c r="GRA131" s="40"/>
      <c r="GRB131" s="41"/>
      <c r="GRC131" s="41"/>
      <c r="GRD131" s="41"/>
      <c r="GRE131" s="42"/>
      <c r="GRF131" s="41"/>
      <c r="GRG131" s="43"/>
      <c r="GRH131" s="44"/>
      <c r="GRI131" s="41"/>
      <c r="GRJ131" s="41"/>
      <c r="GRK131" s="41"/>
      <c r="GRL131" s="38"/>
      <c r="GRM131" s="38"/>
      <c r="GRN131" s="38"/>
      <c r="GRO131" s="38"/>
      <c r="GRP131" s="39"/>
      <c r="GRQ131" s="40"/>
      <c r="GRR131" s="41"/>
      <c r="GRS131" s="41"/>
      <c r="GRT131" s="41"/>
      <c r="GRU131" s="42"/>
      <c r="GRV131" s="41"/>
      <c r="GRW131" s="43"/>
      <c r="GRX131" s="44"/>
      <c r="GRY131" s="41"/>
      <c r="GRZ131" s="41"/>
      <c r="GSA131" s="41"/>
      <c r="GSB131" s="38"/>
      <c r="GSC131" s="38"/>
      <c r="GSD131" s="38"/>
      <c r="GSE131" s="38"/>
      <c r="GSF131" s="39"/>
      <c r="GSG131" s="40"/>
      <c r="GSH131" s="41"/>
      <c r="GSI131" s="41"/>
      <c r="GSJ131" s="41"/>
      <c r="GSK131" s="42"/>
      <c r="GSL131" s="41"/>
      <c r="GSM131" s="43"/>
      <c r="GSN131" s="44"/>
      <c r="GSO131" s="41"/>
      <c r="GSP131" s="41"/>
      <c r="GSQ131" s="41"/>
      <c r="GSR131" s="38"/>
      <c r="GSS131" s="38"/>
      <c r="GST131" s="38"/>
      <c r="GSU131" s="38"/>
      <c r="GSV131" s="39"/>
      <c r="GSW131" s="40"/>
      <c r="GSX131" s="41"/>
      <c r="GSY131" s="41"/>
      <c r="GSZ131" s="41"/>
      <c r="GTA131" s="42"/>
      <c r="GTB131" s="41"/>
      <c r="GTC131" s="43"/>
      <c r="GTD131" s="44"/>
      <c r="GTE131" s="41"/>
      <c r="GTF131" s="41"/>
      <c r="GTG131" s="41"/>
      <c r="GTH131" s="38"/>
      <c r="GTI131" s="38"/>
      <c r="GTJ131" s="38"/>
      <c r="GTK131" s="38"/>
      <c r="GTL131" s="39"/>
      <c r="GTM131" s="40"/>
      <c r="GTN131" s="41"/>
      <c r="GTO131" s="41"/>
      <c r="GTP131" s="41"/>
      <c r="GTQ131" s="42"/>
      <c r="GTR131" s="41"/>
      <c r="GTS131" s="43"/>
      <c r="GTT131" s="44"/>
      <c r="GTU131" s="41"/>
      <c r="GTV131" s="41"/>
      <c r="GTW131" s="41"/>
      <c r="GTX131" s="38"/>
      <c r="GTY131" s="38"/>
      <c r="GTZ131" s="38"/>
      <c r="GUA131" s="38"/>
      <c r="GUB131" s="39"/>
      <c r="GUC131" s="40"/>
      <c r="GUD131" s="41"/>
      <c r="GUE131" s="41"/>
      <c r="GUF131" s="41"/>
      <c r="GUG131" s="42"/>
      <c r="GUH131" s="41"/>
      <c r="GUI131" s="43"/>
      <c r="GUJ131" s="44"/>
      <c r="GUK131" s="41"/>
      <c r="GUL131" s="41"/>
      <c r="GUM131" s="41"/>
      <c r="GUN131" s="38"/>
      <c r="GUO131" s="38"/>
      <c r="GUP131" s="38"/>
      <c r="GUQ131" s="38"/>
      <c r="GUR131" s="39"/>
      <c r="GUS131" s="40"/>
      <c r="GUT131" s="41"/>
      <c r="GUU131" s="41"/>
      <c r="GUV131" s="41"/>
      <c r="GUW131" s="42"/>
      <c r="GUX131" s="41"/>
      <c r="GUY131" s="43"/>
      <c r="GUZ131" s="44"/>
      <c r="GVA131" s="41"/>
      <c r="GVB131" s="41"/>
      <c r="GVC131" s="41"/>
      <c r="GVD131" s="38"/>
      <c r="GVE131" s="38"/>
      <c r="GVF131" s="38"/>
      <c r="GVG131" s="38"/>
      <c r="GVH131" s="39"/>
      <c r="GVI131" s="40"/>
      <c r="GVJ131" s="41"/>
      <c r="GVK131" s="41"/>
      <c r="GVL131" s="41"/>
      <c r="GVM131" s="42"/>
      <c r="GVN131" s="41"/>
      <c r="GVO131" s="43"/>
      <c r="GVP131" s="44"/>
      <c r="GVQ131" s="41"/>
      <c r="GVR131" s="41"/>
      <c r="GVS131" s="41"/>
      <c r="GVT131" s="38"/>
      <c r="GVU131" s="38"/>
      <c r="GVV131" s="38"/>
      <c r="GVW131" s="38"/>
      <c r="GVX131" s="39"/>
      <c r="GVY131" s="40"/>
      <c r="GVZ131" s="41"/>
      <c r="GWA131" s="41"/>
      <c r="GWB131" s="41"/>
      <c r="GWC131" s="42"/>
      <c r="GWD131" s="41"/>
      <c r="GWE131" s="43"/>
      <c r="GWF131" s="44"/>
      <c r="GWG131" s="41"/>
      <c r="GWH131" s="41"/>
      <c r="GWI131" s="41"/>
      <c r="GWJ131" s="38"/>
      <c r="GWK131" s="38"/>
      <c r="GWL131" s="38"/>
      <c r="GWM131" s="38"/>
      <c r="GWN131" s="39"/>
      <c r="GWO131" s="40"/>
      <c r="GWP131" s="41"/>
      <c r="GWQ131" s="41"/>
      <c r="GWR131" s="41"/>
      <c r="GWS131" s="42"/>
      <c r="GWT131" s="41"/>
      <c r="GWU131" s="43"/>
      <c r="GWV131" s="44"/>
      <c r="GWW131" s="41"/>
      <c r="GWX131" s="41"/>
      <c r="GWY131" s="41"/>
      <c r="GWZ131" s="38"/>
      <c r="GXA131" s="38"/>
      <c r="GXB131" s="38"/>
      <c r="GXC131" s="38"/>
      <c r="GXD131" s="39"/>
      <c r="GXE131" s="40"/>
      <c r="GXF131" s="41"/>
      <c r="GXG131" s="41"/>
      <c r="GXH131" s="41"/>
      <c r="GXI131" s="42"/>
      <c r="GXJ131" s="41"/>
      <c r="GXK131" s="43"/>
      <c r="GXL131" s="44"/>
      <c r="GXM131" s="41"/>
      <c r="GXN131" s="41"/>
      <c r="GXO131" s="41"/>
      <c r="GXP131" s="38"/>
      <c r="GXQ131" s="38"/>
      <c r="GXR131" s="38"/>
      <c r="GXS131" s="38"/>
      <c r="GXT131" s="39"/>
      <c r="GXU131" s="40"/>
      <c r="GXV131" s="41"/>
      <c r="GXW131" s="41"/>
      <c r="GXX131" s="41"/>
      <c r="GXY131" s="42"/>
      <c r="GXZ131" s="41"/>
      <c r="GYA131" s="43"/>
      <c r="GYB131" s="44"/>
      <c r="GYC131" s="41"/>
      <c r="GYD131" s="41"/>
      <c r="GYE131" s="41"/>
      <c r="GYF131" s="38"/>
      <c r="GYG131" s="38"/>
      <c r="GYH131" s="38"/>
      <c r="GYI131" s="38"/>
      <c r="GYJ131" s="39"/>
      <c r="GYK131" s="40"/>
      <c r="GYL131" s="41"/>
      <c r="GYM131" s="41"/>
      <c r="GYN131" s="41"/>
      <c r="GYO131" s="42"/>
      <c r="GYP131" s="41"/>
      <c r="GYQ131" s="43"/>
      <c r="GYR131" s="44"/>
      <c r="GYS131" s="41"/>
      <c r="GYT131" s="41"/>
      <c r="GYU131" s="41"/>
      <c r="GYV131" s="38"/>
      <c r="GYW131" s="38"/>
      <c r="GYX131" s="38"/>
      <c r="GYY131" s="38"/>
      <c r="GYZ131" s="39"/>
      <c r="GZA131" s="40"/>
      <c r="GZB131" s="41"/>
      <c r="GZC131" s="41"/>
      <c r="GZD131" s="41"/>
      <c r="GZE131" s="42"/>
      <c r="GZF131" s="41"/>
      <c r="GZG131" s="43"/>
      <c r="GZH131" s="44"/>
      <c r="GZI131" s="41"/>
      <c r="GZJ131" s="41"/>
      <c r="GZK131" s="41"/>
      <c r="GZL131" s="38"/>
      <c r="GZM131" s="38"/>
      <c r="GZN131" s="38"/>
      <c r="GZO131" s="38"/>
      <c r="GZP131" s="39"/>
      <c r="GZQ131" s="40"/>
      <c r="GZR131" s="41"/>
      <c r="GZS131" s="41"/>
      <c r="GZT131" s="41"/>
      <c r="GZU131" s="42"/>
      <c r="GZV131" s="41"/>
      <c r="GZW131" s="43"/>
      <c r="GZX131" s="44"/>
      <c r="GZY131" s="41"/>
      <c r="GZZ131" s="41"/>
      <c r="HAA131" s="41"/>
      <c r="HAB131" s="38"/>
      <c r="HAC131" s="38"/>
      <c r="HAD131" s="38"/>
      <c r="HAE131" s="38"/>
      <c r="HAF131" s="39"/>
      <c r="HAG131" s="40"/>
      <c r="HAH131" s="41"/>
      <c r="HAI131" s="41"/>
      <c r="HAJ131" s="41"/>
      <c r="HAK131" s="42"/>
      <c r="HAL131" s="41"/>
      <c r="HAM131" s="43"/>
      <c r="HAN131" s="44"/>
      <c r="HAO131" s="41"/>
      <c r="HAP131" s="41"/>
      <c r="HAQ131" s="41"/>
      <c r="HAR131" s="38"/>
      <c r="HAS131" s="38"/>
      <c r="HAT131" s="38"/>
      <c r="HAU131" s="38"/>
      <c r="HAV131" s="39"/>
      <c r="HAW131" s="40"/>
      <c r="HAX131" s="41"/>
      <c r="HAY131" s="41"/>
      <c r="HAZ131" s="41"/>
      <c r="HBA131" s="42"/>
      <c r="HBB131" s="41"/>
      <c r="HBC131" s="43"/>
      <c r="HBD131" s="44"/>
      <c r="HBE131" s="41"/>
      <c r="HBF131" s="41"/>
      <c r="HBG131" s="41"/>
      <c r="HBH131" s="38"/>
      <c r="HBI131" s="38"/>
      <c r="HBJ131" s="38"/>
      <c r="HBK131" s="38"/>
      <c r="HBL131" s="39"/>
      <c r="HBM131" s="40"/>
      <c r="HBN131" s="41"/>
      <c r="HBO131" s="41"/>
      <c r="HBP131" s="41"/>
      <c r="HBQ131" s="42"/>
      <c r="HBR131" s="41"/>
      <c r="HBS131" s="43"/>
      <c r="HBT131" s="44"/>
      <c r="HBU131" s="41"/>
      <c r="HBV131" s="41"/>
      <c r="HBW131" s="41"/>
      <c r="HBX131" s="38"/>
      <c r="HBY131" s="38"/>
      <c r="HBZ131" s="38"/>
      <c r="HCA131" s="38"/>
      <c r="HCB131" s="39"/>
      <c r="HCC131" s="40"/>
      <c r="HCD131" s="41"/>
      <c r="HCE131" s="41"/>
      <c r="HCF131" s="41"/>
      <c r="HCG131" s="42"/>
      <c r="HCH131" s="41"/>
      <c r="HCI131" s="43"/>
      <c r="HCJ131" s="44"/>
      <c r="HCK131" s="41"/>
      <c r="HCL131" s="41"/>
      <c r="HCM131" s="41"/>
      <c r="HCN131" s="38"/>
      <c r="HCO131" s="38"/>
      <c r="HCP131" s="38"/>
      <c r="HCQ131" s="38"/>
      <c r="HCR131" s="39"/>
      <c r="HCS131" s="40"/>
      <c r="HCT131" s="41"/>
      <c r="HCU131" s="41"/>
      <c r="HCV131" s="41"/>
      <c r="HCW131" s="42"/>
      <c r="HCX131" s="41"/>
      <c r="HCY131" s="43"/>
      <c r="HCZ131" s="44"/>
      <c r="HDA131" s="41"/>
      <c r="HDB131" s="41"/>
      <c r="HDC131" s="41"/>
      <c r="HDD131" s="38"/>
      <c r="HDE131" s="38"/>
      <c r="HDF131" s="38"/>
      <c r="HDG131" s="38"/>
      <c r="HDH131" s="39"/>
      <c r="HDI131" s="40"/>
      <c r="HDJ131" s="41"/>
      <c r="HDK131" s="41"/>
      <c r="HDL131" s="41"/>
      <c r="HDM131" s="42"/>
      <c r="HDN131" s="41"/>
      <c r="HDO131" s="43"/>
      <c r="HDP131" s="44"/>
      <c r="HDQ131" s="41"/>
      <c r="HDR131" s="41"/>
      <c r="HDS131" s="41"/>
      <c r="HDT131" s="38"/>
      <c r="HDU131" s="38"/>
      <c r="HDV131" s="38"/>
      <c r="HDW131" s="38"/>
      <c r="HDX131" s="39"/>
      <c r="HDY131" s="40"/>
      <c r="HDZ131" s="41"/>
      <c r="HEA131" s="41"/>
      <c r="HEB131" s="41"/>
      <c r="HEC131" s="42"/>
      <c r="HED131" s="41"/>
      <c r="HEE131" s="43"/>
      <c r="HEF131" s="44"/>
      <c r="HEG131" s="41"/>
      <c r="HEH131" s="41"/>
      <c r="HEI131" s="41"/>
      <c r="HEJ131" s="38"/>
      <c r="HEK131" s="38"/>
      <c r="HEL131" s="38"/>
      <c r="HEM131" s="38"/>
      <c r="HEN131" s="39"/>
      <c r="HEO131" s="40"/>
      <c r="HEP131" s="41"/>
      <c r="HEQ131" s="41"/>
      <c r="HER131" s="41"/>
      <c r="HES131" s="42"/>
      <c r="HET131" s="41"/>
      <c r="HEU131" s="43"/>
      <c r="HEV131" s="44"/>
      <c r="HEW131" s="41"/>
      <c r="HEX131" s="41"/>
      <c r="HEY131" s="41"/>
      <c r="HEZ131" s="38"/>
      <c r="HFA131" s="38"/>
      <c r="HFB131" s="38"/>
      <c r="HFC131" s="38"/>
      <c r="HFD131" s="39"/>
      <c r="HFE131" s="40"/>
      <c r="HFF131" s="41"/>
      <c r="HFG131" s="41"/>
      <c r="HFH131" s="41"/>
      <c r="HFI131" s="42"/>
      <c r="HFJ131" s="41"/>
      <c r="HFK131" s="43"/>
      <c r="HFL131" s="44"/>
      <c r="HFM131" s="41"/>
      <c r="HFN131" s="41"/>
      <c r="HFO131" s="41"/>
      <c r="HFP131" s="38"/>
      <c r="HFQ131" s="38"/>
      <c r="HFR131" s="38"/>
      <c r="HFS131" s="38"/>
      <c r="HFT131" s="39"/>
      <c r="HFU131" s="40"/>
      <c r="HFV131" s="41"/>
      <c r="HFW131" s="41"/>
      <c r="HFX131" s="41"/>
      <c r="HFY131" s="42"/>
      <c r="HFZ131" s="41"/>
      <c r="HGA131" s="43"/>
      <c r="HGB131" s="44"/>
      <c r="HGC131" s="41"/>
      <c r="HGD131" s="41"/>
      <c r="HGE131" s="41"/>
      <c r="HGF131" s="38"/>
      <c r="HGG131" s="38"/>
      <c r="HGH131" s="38"/>
      <c r="HGI131" s="38"/>
      <c r="HGJ131" s="39"/>
      <c r="HGK131" s="40"/>
      <c r="HGL131" s="41"/>
      <c r="HGM131" s="41"/>
      <c r="HGN131" s="41"/>
      <c r="HGO131" s="42"/>
      <c r="HGP131" s="41"/>
      <c r="HGQ131" s="43"/>
      <c r="HGR131" s="44"/>
      <c r="HGS131" s="41"/>
      <c r="HGT131" s="41"/>
      <c r="HGU131" s="41"/>
      <c r="HGV131" s="38"/>
      <c r="HGW131" s="38"/>
      <c r="HGX131" s="38"/>
      <c r="HGY131" s="38"/>
      <c r="HGZ131" s="39"/>
      <c r="HHA131" s="40"/>
      <c r="HHB131" s="41"/>
      <c r="HHC131" s="41"/>
      <c r="HHD131" s="41"/>
      <c r="HHE131" s="42"/>
      <c r="HHF131" s="41"/>
      <c r="HHG131" s="43"/>
      <c r="HHH131" s="44"/>
      <c r="HHI131" s="41"/>
      <c r="HHJ131" s="41"/>
      <c r="HHK131" s="41"/>
      <c r="HHL131" s="38"/>
      <c r="HHM131" s="38"/>
      <c r="HHN131" s="38"/>
      <c r="HHO131" s="38"/>
      <c r="HHP131" s="39"/>
      <c r="HHQ131" s="40"/>
      <c r="HHR131" s="41"/>
      <c r="HHS131" s="41"/>
      <c r="HHT131" s="41"/>
      <c r="HHU131" s="42"/>
      <c r="HHV131" s="41"/>
      <c r="HHW131" s="43"/>
      <c r="HHX131" s="44"/>
      <c r="HHY131" s="41"/>
      <c r="HHZ131" s="41"/>
      <c r="HIA131" s="41"/>
      <c r="HIB131" s="38"/>
      <c r="HIC131" s="38"/>
      <c r="HID131" s="38"/>
      <c r="HIE131" s="38"/>
      <c r="HIF131" s="39"/>
      <c r="HIG131" s="40"/>
      <c r="HIH131" s="41"/>
      <c r="HII131" s="41"/>
      <c r="HIJ131" s="41"/>
      <c r="HIK131" s="42"/>
      <c r="HIL131" s="41"/>
      <c r="HIM131" s="43"/>
      <c r="HIN131" s="44"/>
      <c r="HIO131" s="41"/>
      <c r="HIP131" s="41"/>
      <c r="HIQ131" s="41"/>
      <c r="HIR131" s="38"/>
      <c r="HIS131" s="38"/>
      <c r="HIT131" s="38"/>
      <c r="HIU131" s="38"/>
      <c r="HIV131" s="39"/>
      <c r="HIW131" s="40"/>
      <c r="HIX131" s="41"/>
      <c r="HIY131" s="41"/>
      <c r="HIZ131" s="41"/>
      <c r="HJA131" s="42"/>
      <c r="HJB131" s="41"/>
      <c r="HJC131" s="43"/>
      <c r="HJD131" s="44"/>
      <c r="HJE131" s="41"/>
      <c r="HJF131" s="41"/>
      <c r="HJG131" s="41"/>
      <c r="HJH131" s="38"/>
      <c r="HJI131" s="38"/>
      <c r="HJJ131" s="38"/>
      <c r="HJK131" s="38"/>
      <c r="HJL131" s="39"/>
      <c r="HJM131" s="40"/>
      <c r="HJN131" s="41"/>
      <c r="HJO131" s="41"/>
      <c r="HJP131" s="41"/>
      <c r="HJQ131" s="42"/>
      <c r="HJR131" s="41"/>
      <c r="HJS131" s="43"/>
      <c r="HJT131" s="44"/>
      <c r="HJU131" s="41"/>
      <c r="HJV131" s="41"/>
      <c r="HJW131" s="41"/>
      <c r="HJX131" s="38"/>
      <c r="HJY131" s="38"/>
      <c r="HJZ131" s="38"/>
      <c r="HKA131" s="38"/>
      <c r="HKB131" s="39"/>
      <c r="HKC131" s="40"/>
      <c r="HKD131" s="41"/>
      <c r="HKE131" s="41"/>
      <c r="HKF131" s="41"/>
      <c r="HKG131" s="42"/>
      <c r="HKH131" s="41"/>
      <c r="HKI131" s="43"/>
      <c r="HKJ131" s="44"/>
      <c r="HKK131" s="41"/>
      <c r="HKL131" s="41"/>
      <c r="HKM131" s="41"/>
      <c r="HKN131" s="38"/>
      <c r="HKO131" s="38"/>
      <c r="HKP131" s="38"/>
      <c r="HKQ131" s="38"/>
      <c r="HKR131" s="39"/>
      <c r="HKS131" s="40"/>
      <c r="HKT131" s="41"/>
      <c r="HKU131" s="41"/>
      <c r="HKV131" s="41"/>
      <c r="HKW131" s="42"/>
      <c r="HKX131" s="41"/>
      <c r="HKY131" s="43"/>
      <c r="HKZ131" s="44"/>
      <c r="HLA131" s="41"/>
      <c r="HLB131" s="41"/>
      <c r="HLC131" s="41"/>
      <c r="HLD131" s="38"/>
      <c r="HLE131" s="38"/>
      <c r="HLF131" s="38"/>
      <c r="HLG131" s="38"/>
      <c r="HLH131" s="39"/>
      <c r="HLI131" s="40"/>
      <c r="HLJ131" s="41"/>
      <c r="HLK131" s="41"/>
      <c r="HLL131" s="41"/>
      <c r="HLM131" s="42"/>
      <c r="HLN131" s="41"/>
      <c r="HLO131" s="43"/>
      <c r="HLP131" s="44"/>
      <c r="HLQ131" s="41"/>
      <c r="HLR131" s="41"/>
      <c r="HLS131" s="41"/>
      <c r="HLT131" s="38"/>
      <c r="HLU131" s="38"/>
      <c r="HLV131" s="38"/>
      <c r="HLW131" s="38"/>
      <c r="HLX131" s="39"/>
      <c r="HLY131" s="40"/>
      <c r="HLZ131" s="41"/>
      <c r="HMA131" s="41"/>
      <c r="HMB131" s="41"/>
      <c r="HMC131" s="42"/>
      <c r="HMD131" s="41"/>
      <c r="HME131" s="43"/>
      <c r="HMF131" s="44"/>
      <c r="HMG131" s="41"/>
      <c r="HMH131" s="41"/>
      <c r="HMI131" s="41"/>
      <c r="HMJ131" s="38"/>
      <c r="HMK131" s="38"/>
      <c r="HML131" s="38"/>
      <c r="HMM131" s="38"/>
      <c r="HMN131" s="39"/>
      <c r="HMO131" s="40"/>
      <c r="HMP131" s="41"/>
      <c r="HMQ131" s="41"/>
      <c r="HMR131" s="41"/>
      <c r="HMS131" s="42"/>
      <c r="HMT131" s="41"/>
      <c r="HMU131" s="43"/>
      <c r="HMV131" s="44"/>
      <c r="HMW131" s="41"/>
      <c r="HMX131" s="41"/>
      <c r="HMY131" s="41"/>
      <c r="HMZ131" s="38"/>
      <c r="HNA131" s="38"/>
      <c r="HNB131" s="38"/>
      <c r="HNC131" s="38"/>
      <c r="HND131" s="39"/>
      <c r="HNE131" s="40"/>
      <c r="HNF131" s="41"/>
      <c r="HNG131" s="41"/>
      <c r="HNH131" s="41"/>
      <c r="HNI131" s="42"/>
      <c r="HNJ131" s="41"/>
      <c r="HNK131" s="43"/>
      <c r="HNL131" s="44"/>
      <c r="HNM131" s="41"/>
      <c r="HNN131" s="41"/>
      <c r="HNO131" s="41"/>
      <c r="HNP131" s="38"/>
      <c r="HNQ131" s="38"/>
      <c r="HNR131" s="38"/>
      <c r="HNS131" s="38"/>
      <c r="HNT131" s="39"/>
      <c r="HNU131" s="40"/>
      <c r="HNV131" s="41"/>
      <c r="HNW131" s="41"/>
      <c r="HNX131" s="41"/>
      <c r="HNY131" s="42"/>
      <c r="HNZ131" s="41"/>
      <c r="HOA131" s="43"/>
      <c r="HOB131" s="44"/>
      <c r="HOC131" s="41"/>
      <c r="HOD131" s="41"/>
      <c r="HOE131" s="41"/>
      <c r="HOF131" s="38"/>
      <c r="HOG131" s="38"/>
      <c r="HOH131" s="38"/>
      <c r="HOI131" s="38"/>
      <c r="HOJ131" s="39"/>
      <c r="HOK131" s="40"/>
      <c r="HOL131" s="41"/>
      <c r="HOM131" s="41"/>
      <c r="HON131" s="41"/>
      <c r="HOO131" s="42"/>
      <c r="HOP131" s="41"/>
      <c r="HOQ131" s="43"/>
      <c r="HOR131" s="44"/>
      <c r="HOS131" s="41"/>
      <c r="HOT131" s="41"/>
      <c r="HOU131" s="41"/>
      <c r="HOV131" s="38"/>
      <c r="HOW131" s="38"/>
      <c r="HOX131" s="38"/>
      <c r="HOY131" s="38"/>
      <c r="HOZ131" s="39"/>
      <c r="HPA131" s="40"/>
      <c r="HPB131" s="41"/>
      <c r="HPC131" s="41"/>
      <c r="HPD131" s="41"/>
      <c r="HPE131" s="42"/>
      <c r="HPF131" s="41"/>
      <c r="HPG131" s="43"/>
      <c r="HPH131" s="44"/>
      <c r="HPI131" s="41"/>
      <c r="HPJ131" s="41"/>
      <c r="HPK131" s="41"/>
      <c r="HPL131" s="38"/>
      <c r="HPM131" s="38"/>
      <c r="HPN131" s="38"/>
      <c r="HPO131" s="38"/>
      <c r="HPP131" s="39"/>
      <c r="HPQ131" s="40"/>
      <c r="HPR131" s="41"/>
      <c r="HPS131" s="41"/>
      <c r="HPT131" s="41"/>
      <c r="HPU131" s="42"/>
      <c r="HPV131" s="41"/>
      <c r="HPW131" s="43"/>
      <c r="HPX131" s="44"/>
      <c r="HPY131" s="41"/>
      <c r="HPZ131" s="41"/>
      <c r="HQA131" s="41"/>
      <c r="HQB131" s="38"/>
      <c r="HQC131" s="38"/>
      <c r="HQD131" s="38"/>
      <c r="HQE131" s="38"/>
      <c r="HQF131" s="39"/>
      <c r="HQG131" s="40"/>
      <c r="HQH131" s="41"/>
      <c r="HQI131" s="41"/>
      <c r="HQJ131" s="41"/>
      <c r="HQK131" s="42"/>
      <c r="HQL131" s="41"/>
      <c r="HQM131" s="43"/>
      <c r="HQN131" s="44"/>
      <c r="HQO131" s="41"/>
      <c r="HQP131" s="41"/>
      <c r="HQQ131" s="41"/>
      <c r="HQR131" s="38"/>
      <c r="HQS131" s="38"/>
      <c r="HQT131" s="38"/>
      <c r="HQU131" s="38"/>
      <c r="HQV131" s="39"/>
      <c r="HQW131" s="40"/>
      <c r="HQX131" s="41"/>
      <c r="HQY131" s="41"/>
      <c r="HQZ131" s="41"/>
      <c r="HRA131" s="42"/>
      <c r="HRB131" s="41"/>
      <c r="HRC131" s="43"/>
      <c r="HRD131" s="44"/>
      <c r="HRE131" s="41"/>
      <c r="HRF131" s="41"/>
      <c r="HRG131" s="41"/>
      <c r="HRH131" s="38"/>
      <c r="HRI131" s="38"/>
      <c r="HRJ131" s="38"/>
      <c r="HRK131" s="38"/>
      <c r="HRL131" s="39"/>
      <c r="HRM131" s="40"/>
      <c r="HRN131" s="41"/>
      <c r="HRO131" s="41"/>
      <c r="HRP131" s="41"/>
      <c r="HRQ131" s="42"/>
      <c r="HRR131" s="41"/>
      <c r="HRS131" s="43"/>
      <c r="HRT131" s="44"/>
      <c r="HRU131" s="41"/>
      <c r="HRV131" s="41"/>
      <c r="HRW131" s="41"/>
      <c r="HRX131" s="38"/>
      <c r="HRY131" s="38"/>
      <c r="HRZ131" s="38"/>
      <c r="HSA131" s="38"/>
      <c r="HSB131" s="39"/>
      <c r="HSC131" s="40"/>
      <c r="HSD131" s="41"/>
      <c r="HSE131" s="41"/>
      <c r="HSF131" s="41"/>
      <c r="HSG131" s="42"/>
      <c r="HSH131" s="41"/>
      <c r="HSI131" s="43"/>
      <c r="HSJ131" s="44"/>
      <c r="HSK131" s="41"/>
      <c r="HSL131" s="41"/>
      <c r="HSM131" s="41"/>
      <c r="HSN131" s="38"/>
      <c r="HSO131" s="38"/>
      <c r="HSP131" s="38"/>
      <c r="HSQ131" s="38"/>
      <c r="HSR131" s="39"/>
      <c r="HSS131" s="40"/>
      <c r="HST131" s="41"/>
      <c r="HSU131" s="41"/>
      <c r="HSV131" s="41"/>
      <c r="HSW131" s="42"/>
      <c r="HSX131" s="41"/>
      <c r="HSY131" s="43"/>
      <c r="HSZ131" s="44"/>
      <c r="HTA131" s="41"/>
      <c r="HTB131" s="41"/>
      <c r="HTC131" s="41"/>
      <c r="HTD131" s="38"/>
      <c r="HTE131" s="38"/>
      <c r="HTF131" s="38"/>
      <c r="HTG131" s="38"/>
      <c r="HTH131" s="39"/>
      <c r="HTI131" s="40"/>
      <c r="HTJ131" s="41"/>
      <c r="HTK131" s="41"/>
      <c r="HTL131" s="41"/>
      <c r="HTM131" s="42"/>
      <c r="HTN131" s="41"/>
      <c r="HTO131" s="43"/>
      <c r="HTP131" s="44"/>
      <c r="HTQ131" s="41"/>
      <c r="HTR131" s="41"/>
      <c r="HTS131" s="41"/>
      <c r="HTT131" s="38"/>
      <c r="HTU131" s="38"/>
      <c r="HTV131" s="38"/>
      <c r="HTW131" s="38"/>
      <c r="HTX131" s="39"/>
      <c r="HTY131" s="40"/>
      <c r="HTZ131" s="41"/>
      <c r="HUA131" s="41"/>
      <c r="HUB131" s="41"/>
      <c r="HUC131" s="42"/>
      <c r="HUD131" s="41"/>
      <c r="HUE131" s="43"/>
      <c r="HUF131" s="44"/>
      <c r="HUG131" s="41"/>
      <c r="HUH131" s="41"/>
      <c r="HUI131" s="41"/>
      <c r="HUJ131" s="38"/>
      <c r="HUK131" s="38"/>
      <c r="HUL131" s="38"/>
      <c r="HUM131" s="38"/>
      <c r="HUN131" s="39"/>
      <c r="HUO131" s="40"/>
      <c r="HUP131" s="41"/>
      <c r="HUQ131" s="41"/>
      <c r="HUR131" s="41"/>
      <c r="HUS131" s="42"/>
      <c r="HUT131" s="41"/>
      <c r="HUU131" s="43"/>
      <c r="HUV131" s="44"/>
      <c r="HUW131" s="41"/>
      <c r="HUX131" s="41"/>
      <c r="HUY131" s="41"/>
      <c r="HUZ131" s="38"/>
      <c r="HVA131" s="38"/>
      <c r="HVB131" s="38"/>
      <c r="HVC131" s="38"/>
      <c r="HVD131" s="39"/>
      <c r="HVE131" s="40"/>
      <c r="HVF131" s="41"/>
      <c r="HVG131" s="41"/>
      <c r="HVH131" s="41"/>
      <c r="HVI131" s="42"/>
      <c r="HVJ131" s="41"/>
      <c r="HVK131" s="43"/>
      <c r="HVL131" s="44"/>
      <c r="HVM131" s="41"/>
      <c r="HVN131" s="41"/>
      <c r="HVO131" s="41"/>
      <c r="HVP131" s="38"/>
      <c r="HVQ131" s="38"/>
      <c r="HVR131" s="38"/>
      <c r="HVS131" s="38"/>
      <c r="HVT131" s="39"/>
      <c r="HVU131" s="40"/>
      <c r="HVV131" s="41"/>
      <c r="HVW131" s="41"/>
      <c r="HVX131" s="41"/>
      <c r="HVY131" s="42"/>
      <c r="HVZ131" s="41"/>
      <c r="HWA131" s="43"/>
      <c r="HWB131" s="44"/>
      <c r="HWC131" s="41"/>
      <c r="HWD131" s="41"/>
      <c r="HWE131" s="41"/>
      <c r="HWF131" s="38"/>
      <c r="HWG131" s="38"/>
      <c r="HWH131" s="38"/>
      <c r="HWI131" s="38"/>
      <c r="HWJ131" s="39"/>
      <c r="HWK131" s="40"/>
      <c r="HWL131" s="41"/>
      <c r="HWM131" s="41"/>
      <c r="HWN131" s="41"/>
      <c r="HWO131" s="42"/>
      <c r="HWP131" s="41"/>
      <c r="HWQ131" s="43"/>
      <c r="HWR131" s="44"/>
      <c r="HWS131" s="41"/>
      <c r="HWT131" s="41"/>
      <c r="HWU131" s="41"/>
      <c r="HWV131" s="38"/>
      <c r="HWW131" s="38"/>
      <c r="HWX131" s="38"/>
      <c r="HWY131" s="38"/>
      <c r="HWZ131" s="39"/>
      <c r="HXA131" s="40"/>
      <c r="HXB131" s="41"/>
      <c r="HXC131" s="41"/>
      <c r="HXD131" s="41"/>
      <c r="HXE131" s="42"/>
      <c r="HXF131" s="41"/>
      <c r="HXG131" s="43"/>
      <c r="HXH131" s="44"/>
      <c r="HXI131" s="41"/>
      <c r="HXJ131" s="41"/>
      <c r="HXK131" s="41"/>
      <c r="HXL131" s="38"/>
      <c r="HXM131" s="38"/>
      <c r="HXN131" s="38"/>
      <c r="HXO131" s="38"/>
      <c r="HXP131" s="39"/>
      <c r="HXQ131" s="40"/>
      <c r="HXR131" s="41"/>
      <c r="HXS131" s="41"/>
      <c r="HXT131" s="41"/>
      <c r="HXU131" s="42"/>
      <c r="HXV131" s="41"/>
      <c r="HXW131" s="43"/>
      <c r="HXX131" s="44"/>
      <c r="HXY131" s="41"/>
      <c r="HXZ131" s="41"/>
      <c r="HYA131" s="41"/>
      <c r="HYB131" s="38"/>
      <c r="HYC131" s="38"/>
      <c r="HYD131" s="38"/>
      <c r="HYE131" s="38"/>
      <c r="HYF131" s="39"/>
      <c r="HYG131" s="40"/>
      <c r="HYH131" s="41"/>
      <c r="HYI131" s="41"/>
      <c r="HYJ131" s="41"/>
      <c r="HYK131" s="42"/>
      <c r="HYL131" s="41"/>
      <c r="HYM131" s="43"/>
      <c r="HYN131" s="44"/>
      <c r="HYO131" s="41"/>
      <c r="HYP131" s="41"/>
      <c r="HYQ131" s="41"/>
      <c r="HYR131" s="38"/>
      <c r="HYS131" s="38"/>
      <c r="HYT131" s="38"/>
      <c r="HYU131" s="38"/>
      <c r="HYV131" s="39"/>
      <c r="HYW131" s="40"/>
      <c r="HYX131" s="41"/>
      <c r="HYY131" s="41"/>
      <c r="HYZ131" s="41"/>
      <c r="HZA131" s="42"/>
      <c r="HZB131" s="41"/>
      <c r="HZC131" s="43"/>
      <c r="HZD131" s="44"/>
      <c r="HZE131" s="41"/>
      <c r="HZF131" s="41"/>
      <c r="HZG131" s="41"/>
      <c r="HZH131" s="38"/>
      <c r="HZI131" s="38"/>
      <c r="HZJ131" s="38"/>
      <c r="HZK131" s="38"/>
      <c r="HZL131" s="39"/>
      <c r="HZM131" s="40"/>
      <c r="HZN131" s="41"/>
      <c r="HZO131" s="41"/>
      <c r="HZP131" s="41"/>
      <c r="HZQ131" s="42"/>
      <c r="HZR131" s="41"/>
      <c r="HZS131" s="43"/>
      <c r="HZT131" s="44"/>
      <c r="HZU131" s="41"/>
      <c r="HZV131" s="41"/>
      <c r="HZW131" s="41"/>
      <c r="HZX131" s="38"/>
      <c r="HZY131" s="38"/>
      <c r="HZZ131" s="38"/>
      <c r="IAA131" s="38"/>
      <c r="IAB131" s="39"/>
      <c r="IAC131" s="40"/>
      <c r="IAD131" s="41"/>
      <c r="IAE131" s="41"/>
      <c r="IAF131" s="41"/>
      <c r="IAG131" s="42"/>
      <c r="IAH131" s="41"/>
      <c r="IAI131" s="43"/>
      <c r="IAJ131" s="44"/>
      <c r="IAK131" s="41"/>
      <c r="IAL131" s="41"/>
      <c r="IAM131" s="41"/>
      <c r="IAN131" s="38"/>
      <c r="IAO131" s="38"/>
      <c r="IAP131" s="38"/>
      <c r="IAQ131" s="38"/>
      <c r="IAR131" s="39"/>
      <c r="IAS131" s="40"/>
      <c r="IAT131" s="41"/>
      <c r="IAU131" s="41"/>
      <c r="IAV131" s="41"/>
      <c r="IAW131" s="42"/>
      <c r="IAX131" s="41"/>
      <c r="IAY131" s="43"/>
      <c r="IAZ131" s="44"/>
      <c r="IBA131" s="41"/>
      <c r="IBB131" s="41"/>
      <c r="IBC131" s="41"/>
      <c r="IBD131" s="38"/>
      <c r="IBE131" s="38"/>
      <c r="IBF131" s="38"/>
      <c r="IBG131" s="38"/>
      <c r="IBH131" s="39"/>
      <c r="IBI131" s="40"/>
      <c r="IBJ131" s="41"/>
      <c r="IBK131" s="41"/>
      <c r="IBL131" s="41"/>
      <c r="IBM131" s="42"/>
      <c r="IBN131" s="41"/>
      <c r="IBO131" s="43"/>
      <c r="IBP131" s="44"/>
      <c r="IBQ131" s="41"/>
      <c r="IBR131" s="41"/>
      <c r="IBS131" s="41"/>
      <c r="IBT131" s="38"/>
      <c r="IBU131" s="38"/>
      <c r="IBV131" s="38"/>
      <c r="IBW131" s="38"/>
      <c r="IBX131" s="39"/>
      <c r="IBY131" s="40"/>
      <c r="IBZ131" s="41"/>
      <c r="ICA131" s="41"/>
      <c r="ICB131" s="41"/>
      <c r="ICC131" s="42"/>
      <c r="ICD131" s="41"/>
      <c r="ICE131" s="43"/>
      <c r="ICF131" s="44"/>
      <c r="ICG131" s="41"/>
      <c r="ICH131" s="41"/>
      <c r="ICI131" s="41"/>
      <c r="ICJ131" s="38"/>
      <c r="ICK131" s="38"/>
      <c r="ICL131" s="38"/>
      <c r="ICM131" s="38"/>
      <c r="ICN131" s="39"/>
      <c r="ICO131" s="40"/>
      <c r="ICP131" s="41"/>
      <c r="ICQ131" s="41"/>
      <c r="ICR131" s="41"/>
      <c r="ICS131" s="42"/>
      <c r="ICT131" s="41"/>
      <c r="ICU131" s="43"/>
      <c r="ICV131" s="44"/>
      <c r="ICW131" s="41"/>
      <c r="ICX131" s="41"/>
      <c r="ICY131" s="41"/>
      <c r="ICZ131" s="38"/>
      <c r="IDA131" s="38"/>
      <c r="IDB131" s="38"/>
      <c r="IDC131" s="38"/>
      <c r="IDD131" s="39"/>
      <c r="IDE131" s="40"/>
      <c r="IDF131" s="41"/>
      <c r="IDG131" s="41"/>
      <c r="IDH131" s="41"/>
      <c r="IDI131" s="42"/>
      <c r="IDJ131" s="41"/>
      <c r="IDK131" s="43"/>
      <c r="IDL131" s="44"/>
      <c r="IDM131" s="41"/>
      <c r="IDN131" s="41"/>
      <c r="IDO131" s="41"/>
      <c r="IDP131" s="38"/>
      <c r="IDQ131" s="38"/>
      <c r="IDR131" s="38"/>
      <c r="IDS131" s="38"/>
      <c r="IDT131" s="39"/>
      <c r="IDU131" s="40"/>
      <c r="IDV131" s="41"/>
      <c r="IDW131" s="41"/>
      <c r="IDX131" s="41"/>
      <c r="IDY131" s="42"/>
      <c r="IDZ131" s="41"/>
      <c r="IEA131" s="43"/>
      <c r="IEB131" s="44"/>
      <c r="IEC131" s="41"/>
      <c r="IED131" s="41"/>
      <c r="IEE131" s="41"/>
      <c r="IEF131" s="38"/>
      <c r="IEG131" s="38"/>
      <c r="IEH131" s="38"/>
      <c r="IEI131" s="38"/>
      <c r="IEJ131" s="39"/>
      <c r="IEK131" s="40"/>
      <c r="IEL131" s="41"/>
      <c r="IEM131" s="41"/>
      <c r="IEN131" s="41"/>
      <c r="IEO131" s="42"/>
      <c r="IEP131" s="41"/>
      <c r="IEQ131" s="43"/>
      <c r="IER131" s="44"/>
      <c r="IES131" s="41"/>
      <c r="IET131" s="41"/>
      <c r="IEU131" s="41"/>
      <c r="IEV131" s="38"/>
      <c r="IEW131" s="38"/>
      <c r="IEX131" s="38"/>
      <c r="IEY131" s="38"/>
      <c r="IEZ131" s="39"/>
      <c r="IFA131" s="40"/>
      <c r="IFB131" s="41"/>
      <c r="IFC131" s="41"/>
      <c r="IFD131" s="41"/>
      <c r="IFE131" s="42"/>
      <c r="IFF131" s="41"/>
      <c r="IFG131" s="43"/>
      <c r="IFH131" s="44"/>
      <c r="IFI131" s="41"/>
      <c r="IFJ131" s="41"/>
      <c r="IFK131" s="41"/>
      <c r="IFL131" s="38"/>
      <c r="IFM131" s="38"/>
      <c r="IFN131" s="38"/>
      <c r="IFO131" s="38"/>
      <c r="IFP131" s="39"/>
      <c r="IFQ131" s="40"/>
      <c r="IFR131" s="41"/>
      <c r="IFS131" s="41"/>
      <c r="IFT131" s="41"/>
      <c r="IFU131" s="42"/>
      <c r="IFV131" s="41"/>
      <c r="IFW131" s="43"/>
      <c r="IFX131" s="44"/>
      <c r="IFY131" s="41"/>
      <c r="IFZ131" s="41"/>
      <c r="IGA131" s="41"/>
      <c r="IGB131" s="38"/>
      <c r="IGC131" s="38"/>
      <c r="IGD131" s="38"/>
      <c r="IGE131" s="38"/>
      <c r="IGF131" s="39"/>
      <c r="IGG131" s="40"/>
      <c r="IGH131" s="41"/>
      <c r="IGI131" s="41"/>
      <c r="IGJ131" s="41"/>
      <c r="IGK131" s="42"/>
      <c r="IGL131" s="41"/>
      <c r="IGM131" s="43"/>
      <c r="IGN131" s="44"/>
      <c r="IGO131" s="41"/>
      <c r="IGP131" s="41"/>
      <c r="IGQ131" s="41"/>
      <c r="IGR131" s="38"/>
      <c r="IGS131" s="38"/>
      <c r="IGT131" s="38"/>
      <c r="IGU131" s="38"/>
      <c r="IGV131" s="39"/>
      <c r="IGW131" s="40"/>
      <c r="IGX131" s="41"/>
      <c r="IGY131" s="41"/>
      <c r="IGZ131" s="41"/>
      <c r="IHA131" s="42"/>
      <c r="IHB131" s="41"/>
      <c r="IHC131" s="43"/>
      <c r="IHD131" s="44"/>
      <c r="IHE131" s="41"/>
      <c r="IHF131" s="41"/>
      <c r="IHG131" s="41"/>
      <c r="IHH131" s="38"/>
      <c r="IHI131" s="38"/>
      <c r="IHJ131" s="38"/>
      <c r="IHK131" s="38"/>
      <c r="IHL131" s="39"/>
      <c r="IHM131" s="40"/>
      <c r="IHN131" s="41"/>
      <c r="IHO131" s="41"/>
      <c r="IHP131" s="41"/>
      <c r="IHQ131" s="42"/>
      <c r="IHR131" s="41"/>
      <c r="IHS131" s="43"/>
      <c r="IHT131" s="44"/>
      <c r="IHU131" s="41"/>
      <c r="IHV131" s="41"/>
      <c r="IHW131" s="41"/>
      <c r="IHX131" s="38"/>
      <c r="IHY131" s="38"/>
      <c r="IHZ131" s="38"/>
      <c r="IIA131" s="38"/>
      <c r="IIB131" s="39"/>
      <c r="IIC131" s="40"/>
      <c r="IID131" s="41"/>
      <c r="IIE131" s="41"/>
      <c r="IIF131" s="41"/>
      <c r="IIG131" s="42"/>
      <c r="IIH131" s="41"/>
      <c r="III131" s="43"/>
      <c r="IIJ131" s="44"/>
      <c r="IIK131" s="41"/>
      <c r="IIL131" s="41"/>
      <c r="IIM131" s="41"/>
      <c r="IIN131" s="38"/>
      <c r="IIO131" s="38"/>
      <c r="IIP131" s="38"/>
      <c r="IIQ131" s="38"/>
      <c r="IIR131" s="39"/>
      <c r="IIS131" s="40"/>
      <c r="IIT131" s="41"/>
      <c r="IIU131" s="41"/>
      <c r="IIV131" s="41"/>
      <c r="IIW131" s="42"/>
      <c r="IIX131" s="41"/>
      <c r="IIY131" s="43"/>
      <c r="IIZ131" s="44"/>
      <c r="IJA131" s="41"/>
      <c r="IJB131" s="41"/>
      <c r="IJC131" s="41"/>
      <c r="IJD131" s="38"/>
      <c r="IJE131" s="38"/>
      <c r="IJF131" s="38"/>
      <c r="IJG131" s="38"/>
      <c r="IJH131" s="39"/>
      <c r="IJI131" s="40"/>
      <c r="IJJ131" s="41"/>
      <c r="IJK131" s="41"/>
      <c r="IJL131" s="41"/>
      <c r="IJM131" s="42"/>
      <c r="IJN131" s="41"/>
      <c r="IJO131" s="43"/>
      <c r="IJP131" s="44"/>
      <c r="IJQ131" s="41"/>
      <c r="IJR131" s="41"/>
      <c r="IJS131" s="41"/>
      <c r="IJT131" s="38"/>
      <c r="IJU131" s="38"/>
      <c r="IJV131" s="38"/>
      <c r="IJW131" s="38"/>
      <c r="IJX131" s="39"/>
      <c r="IJY131" s="40"/>
      <c r="IJZ131" s="41"/>
      <c r="IKA131" s="41"/>
      <c r="IKB131" s="41"/>
      <c r="IKC131" s="42"/>
      <c r="IKD131" s="41"/>
      <c r="IKE131" s="43"/>
      <c r="IKF131" s="44"/>
      <c r="IKG131" s="41"/>
      <c r="IKH131" s="41"/>
      <c r="IKI131" s="41"/>
      <c r="IKJ131" s="38"/>
      <c r="IKK131" s="38"/>
      <c r="IKL131" s="38"/>
      <c r="IKM131" s="38"/>
      <c r="IKN131" s="39"/>
      <c r="IKO131" s="40"/>
      <c r="IKP131" s="41"/>
      <c r="IKQ131" s="41"/>
      <c r="IKR131" s="41"/>
      <c r="IKS131" s="42"/>
      <c r="IKT131" s="41"/>
      <c r="IKU131" s="43"/>
      <c r="IKV131" s="44"/>
      <c r="IKW131" s="41"/>
      <c r="IKX131" s="41"/>
      <c r="IKY131" s="41"/>
      <c r="IKZ131" s="38"/>
      <c r="ILA131" s="38"/>
      <c r="ILB131" s="38"/>
      <c r="ILC131" s="38"/>
      <c r="ILD131" s="39"/>
      <c r="ILE131" s="40"/>
      <c r="ILF131" s="41"/>
      <c r="ILG131" s="41"/>
      <c r="ILH131" s="41"/>
      <c r="ILI131" s="42"/>
      <c r="ILJ131" s="41"/>
      <c r="ILK131" s="43"/>
      <c r="ILL131" s="44"/>
      <c r="ILM131" s="41"/>
      <c r="ILN131" s="41"/>
      <c r="ILO131" s="41"/>
      <c r="ILP131" s="38"/>
      <c r="ILQ131" s="38"/>
      <c r="ILR131" s="38"/>
      <c r="ILS131" s="38"/>
      <c r="ILT131" s="39"/>
      <c r="ILU131" s="40"/>
      <c r="ILV131" s="41"/>
      <c r="ILW131" s="41"/>
      <c r="ILX131" s="41"/>
      <c r="ILY131" s="42"/>
      <c r="ILZ131" s="41"/>
      <c r="IMA131" s="43"/>
      <c r="IMB131" s="44"/>
      <c r="IMC131" s="41"/>
      <c r="IMD131" s="41"/>
      <c r="IME131" s="41"/>
      <c r="IMF131" s="38"/>
      <c r="IMG131" s="38"/>
      <c r="IMH131" s="38"/>
      <c r="IMI131" s="38"/>
      <c r="IMJ131" s="39"/>
      <c r="IMK131" s="40"/>
      <c r="IML131" s="41"/>
      <c r="IMM131" s="41"/>
      <c r="IMN131" s="41"/>
      <c r="IMO131" s="42"/>
      <c r="IMP131" s="41"/>
      <c r="IMQ131" s="43"/>
      <c r="IMR131" s="44"/>
      <c r="IMS131" s="41"/>
      <c r="IMT131" s="41"/>
      <c r="IMU131" s="41"/>
      <c r="IMV131" s="38"/>
      <c r="IMW131" s="38"/>
      <c r="IMX131" s="38"/>
      <c r="IMY131" s="38"/>
      <c r="IMZ131" s="39"/>
      <c r="INA131" s="40"/>
      <c r="INB131" s="41"/>
      <c r="INC131" s="41"/>
      <c r="IND131" s="41"/>
      <c r="INE131" s="42"/>
      <c r="INF131" s="41"/>
      <c r="ING131" s="43"/>
      <c r="INH131" s="44"/>
      <c r="INI131" s="41"/>
      <c r="INJ131" s="41"/>
      <c r="INK131" s="41"/>
      <c r="INL131" s="38"/>
      <c r="INM131" s="38"/>
      <c r="INN131" s="38"/>
      <c r="INO131" s="38"/>
      <c r="INP131" s="39"/>
      <c r="INQ131" s="40"/>
      <c r="INR131" s="41"/>
      <c r="INS131" s="41"/>
      <c r="INT131" s="41"/>
      <c r="INU131" s="42"/>
      <c r="INV131" s="41"/>
      <c r="INW131" s="43"/>
      <c r="INX131" s="44"/>
      <c r="INY131" s="41"/>
      <c r="INZ131" s="41"/>
      <c r="IOA131" s="41"/>
      <c r="IOB131" s="38"/>
      <c r="IOC131" s="38"/>
      <c r="IOD131" s="38"/>
      <c r="IOE131" s="38"/>
      <c r="IOF131" s="39"/>
      <c r="IOG131" s="40"/>
      <c r="IOH131" s="41"/>
      <c r="IOI131" s="41"/>
      <c r="IOJ131" s="41"/>
      <c r="IOK131" s="42"/>
      <c r="IOL131" s="41"/>
      <c r="IOM131" s="43"/>
      <c r="ION131" s="44"/>
      <c r="IOO131" s="41"/>
      <c r="IOP131" s="41"/>
      <c r="IOQ131" s="41"/>
      <c r="IOR131" s="38"/>
      <c r="IOS131" s="38"/>
      <c r="IOT131" s="38"/>
      <c r="IOU131" s="38"/>
      <c r="IOV131" s="39"/>
      <c r="IOW131" s="40"/>
      <c r="IOX131" s="41"/>
      <c r="IOY131" s="41"/>
      <c r="IOZ131" s="41"/>
      <c r="IPA131" s="42"/>
      <c r="IPB131" s="41"/>
      <c r="IPC131" s="43"/>
      <c r="IPD131" s="44"/>
      <c r="IPE131" s="41"/>
      <c r="IPF131" s="41"/>
      <c r="IPG131" s="41"/>
      <c r="IPH131" s="38"/>
      <c r="IPI131" s="38"/>
      <c r="IPJ131" s="38"/>
      <c r="IPK131" s="38"/>
      <c r="IPL131" s="39"/>
      <c r="IPM131" s="40"/>
      <c r="IPN131" s="41"/>
      <c r="IPO131" s="41"/>
      <c r="IPP131" s="41"/>
      <c r="IPQ131" s="42"/>
      <c r="IPR131" s="41"/>
      <c r="IPS131" s="43"/>
      <c r="IPT131" s="44"/>
      <c r="IPU131" s="41"/>
      <c r="IPV131" s="41"/>
      <c r="IPW131" s="41"/>
      <c r="IPX131" s="38"/>
      <c r="IPY131" s="38"/>
      <c r="IPZ131" s="38"/>
      <c r="IQA131" s="38"/>
      <c r="IQB131" s="39"/>
      <c r="IQC131" s="40"/>
      <c r="IQD131" s="41"/>
      <c r="IQE131" s="41"/>
      <c r="IQF131" s="41"/>
      <c r="IQG131" s="42"/>
      <c r="IQH131" s="41"/>
      <c r="IQI131" s="43"/>
      <c r="IQJ131" s="44"/>
      <c r="IQK131" s="41"/>
      <c r="IQL131" s="41"/>
      <c r="IQM131" s="41"/>
      <c r="IQN131" s="38"/>
      <c r="IQO131" s="38"/>
      <c r="IQP131" s="38"/>
      <c r="IQQ131" s="38"/>
      <c r="IQR131" s="39"/>
      <c r="IQS131" s="40"/>
      <c r="IQT131" s="41"/>
      <c r="IQU131" s="41"/>
      <c r="IQV131" s="41"/>
      <c r="IQW131" s="42"/>
      <c r="IQX131" s="41"/>
      <c r="IQY131" s="43"/>
      <c r="IQZ131" s="44"/>
      <c r="IRA131" s="41"/>
      <c r="IRB131" s="41"/>
      <c r="IRC131" s="41"/>
      <c r="IRD131" s="38"/>
      <c r="IRE131" s="38"/>
      <c r="IRF131" s="38"/>
      <c r="IRG131" s="38"/>
      <c r="IRH131" s="39"/>
      <c r="IRI131" s="40"/>
      <c r="IRJ131" s="41"/>
      <c r="IRK131" s="41"/>
      <c r="IRL131" s="41"/>
      <c r="IRM131" s="42"/>
      <c r="IRN131" s="41"/>
      <c r="IRO131" s="43"/>
      <c r="IRP131" s="44"/>
      <c r="IRQ131" s="41"/>
      <c r="IRR131" s="41"/>
      <c r="IRS131" s="41"/>
      <c r="IRT131" s="38"/>
      <c r="IRU131" s="38"/>
      <c r="IRV131" s="38"/>
      <c r="IRW131" s="38"/>
      <c r="IRX131" s="39"/>
      <c r="IRY131" s="40"/>
      <c r="IRZ131" s="41"/>
      <c r="ISA131" s="41"/>
      <c r="ISB131" s="41"/>
      <c r="ISC131" s="42"/>
      <c r="ISD131" s="41"/>
      <c r="ISE131" s="43"/>
      <c r="ISF131" s="44"/>
      <c r="ISG131" s="41"/>
      <c r="ISH131" s="41"/>
      <c r="ISI131" s="41"/>
      <c r="ISJ131" s="38"/>
      <c r="ISK131" s="38"/>
      <c r="ISL131" s="38"/>
      <c r="ISM131" s="38"/>
      <c r="ISN131" s="39"/>
      <c r="ISO131" s="40"/>
      <c r="ISP131" s="41"/>
      <c r="ISQ131" s="41"/>
      <c r="ISR131" s="41"/>
      <c r="ISS131" s="42"/>
      <c r="IST131" s="41"/>
      <c r="ISU131" s="43"/>
      <c r="ISV131" s="44"/>
      <c r="ISW131" s="41"/>
      <c r="ISX131" s="41"/>
      <c r="ISY131" s="41"/>
      <c r="ISZ131" s="38"/>
      <c r="ITA131" s="38"/>
      <c r="ITB131" s="38"/>
      <c r="ITC131" s="38"/>
      <c r="ITD131" s="39"/>
      <c r="ITE131" s="40"/>
      <c r="ITF131" s="41"/>
      <c r="ITG131" s="41"/>
      <c r="ITH131" s="41"/>
      <c r="ITI131" s="42"/>
      <c r="ITJ131" s="41"/>
      <c r="ITK131" s="43"/>
      <c r="ITL131" s="44"/>
      <c r="ITM131" s="41"/>
      <c r="ITN131" s="41"/>
      <c r="ITO131" s="41"/>
      <c r="ITP131" s="38"/>
      <c r="ITQ131" s="38"/>
      <c r="ITR131" s="38"/>
      <c r="ITS131" s="38"/>
      <c r="ITT131" s="39"/>
      <c r="ITU131" s="40"/>
      <c r="ITV131" s="41"/>
      <c r="ITW131" s="41"/>
      <c r="ITX131" s="41"/>
      <c r="ITY131" s="42"/>
      <c r="ITZ131" s="41"/>
      <c r="IUA131" s="43"/>
      <c r="IUB131" s="44"/>
      <c r="IUC131" s="41"/>
      <c r="IUD131" s="41"/>
      <c r="IUE131" s="41"/>
      <c r="IUF131" s="38"/>
      <c r="IUG131" s="38"/>
      <c r="IUH131" s="38"/>
      <c r="IUI131" s="38"/>
      <c r="IUJ131" s="39"/>
      <c r="IUK131" s="40"/>
      <c r="IUL131" s="41"/>
      <c r="IUM131" s="41"/>
      <c r="IUN131" s="41"/>
      <c r="IUO131" s="42"/>
      <c r="IUP131" s="41"/>
      <c r="IUQ131" s="43"/>
      <c r="IUR131" s="44"/>
      <c r="IUS131" s="41"/>
      <c r="IUT131" s="41"/>
      <c r="IUU131" s="41"/>
      <c r="IUV131" s="38"/>
      <c r="IUW131" s="38"/>
      <c r="IUX131" s="38"/>
      <c r="IUY131" s="38"/>
      <c r="IUZ131" s="39"/>
      <c r="IVA131" s="40"/>
      <c r="IVB131" s="41"/>
      <c r="IVC131" s="41"/>
      <c r="IVD131" s="41"/>
      <c r="IVE131" s="42"/>
      <c r="IVF131" s="41"/>
      <c r="IVG131" s="43"/>
      <c r="IVH131" s="44"/>
      <c r="IVI131" s="41"/>
      <c r="IVJ131" s="41"/>
      <c r="IVK131" s="41"/>
      <c r="IVL131" s="38"/>
      <c r="IVM131" s="38"/>
      <c r="IVN131" s="38"/>
      <c r="IVO131" s="38"/>
      <c r="IVP131" s="39"/>
      <c r="IVQ131" s="40"/>
      <c r="IVR131" s="41"/>
      <c r="IVS131" s="41"/>
      <c r="IVT131" s="41"/>
      <c r="IVU131" s="42"/>
      <c r="IVV131" s="41"/>
      <c r="IVW131" s="43"/>
      <c r="IVX131" s="44"/>
      <c r="IVY131" s="41"/>
      <c r="IVZ131" s="41"/>
      <c r="IWA131" s="41"/>
      <c r="IWB131" s="38"/>
      <c r="IWC131" s="38"/>
      <c r="IWD131" s="38"/>
      <c r="IWE131" s="38"/>
      <c r="IWF131" s="39"/>
      <c r="IWG131" s="40"/>
      <c r="IWH131" s="41"/>
      <c r="IWI131" s="41"/>
      <c r="IWJ131" s="41"/>
      <c r="IWK131" s="42"/>
      <c r="IWL131" s="41"/>
      <c r="IWM131" s="43"/>
      <c r="IWN131" s="44"/>
      <c r="IWO131" s="41"/>
      <c r="IWP131" s="41"/>
      <c r="IWQ131" s="41"/>
      <c r="IWR131" s="38"/>
      <c r="IWS131" s="38"/>
      <c r="IWT131" s="38"/>
      <c r="IWU131" s="38"/>
      <c r="IWV131" s="39"/>
      <c r="IWW131" s="40"/>
      <c r="IWX131" s="41"/>
      <c r="IWY131" s="41"/>
      <c r="IWZ131" s="41"/>
      <c r="IXA131" s="42"/>
      <c r="IXB131" s="41"/>
      <c r="IXC131" s="43"/>
      <c r="IXD131" s="44"/>
      <c r="IXE131" s="41"/>
      <c r="IXF131" s="41"/>
      <c r="IXG131" s="41"/>
      <c r="IXH131" s="38"/>
      <c r="IXI131" s="38"/>
      <c r="IXJ131" s="38"/>
      <c r="IXK131" s="38"/>
      <c r="IXL131" s="39"/>
      <c r="IXM131" s="40"/>
      <c r="IXN131" s="41"/>
      <c r="IXO131" s="41"/>
      <c r="IXP131" s="41"/>
      <c r="IXQ131" s="42"/>
      <c r="IXR131" s="41"/>
      <c r="IXS131" s="43"/>
      <c r="IXT131" s="44"/>
      <c r="IXU131" s="41"/>
      <c r="IXV131" s="41"/>
      <c r="IXW131" s="41"/>
      <c r="IXX131" s="38"/>
      <c r="IXY131" s="38"/>
      <c r="IXZ131" s="38"/>
      <c r="IYA131" s="38"/>
      <c r="IYB131" s="39"/>
      <c r="IYC131" s="40"/>
      <c r="IYD131" s="41"/>
      <c r="IYE131" s="41"/>
      <c r="IYF131" s="41"/>
      <c r="IYG131" s="42"/>
      <c r="IYH131" s="41"/>
      <c r="IYI131" s="43"/>
      <c r="IYJ131" s="44"/>
      <c r="IYK131" s="41"/>
      <c r="IYL131" s="41"/>
      <c r="IYM131" s="41"/>
      <c r="IYN131" s="38"/>
      <c r="IYO131" s="38"/>
      <c r="IYP131" s="38"/>
      <c r="IYQ131" s="38"/>
      <c r="IYR131" s="39"/>
      <c r="IYS131" s="40"/>
      <c r="IYT131" s="41"/>
      <c r="IYU131" s="41"/>
      <c r="IYV131" s="41"/>
      <c r="IYW131" s="42"/>
      <c r="IYX131" s="41"/>
      <c r="IYY131" s="43"/>
      <c r="IYZ131" s="44"/>
      <c r="IZA131" s="41"/>
      <c r="IZB131" s="41"/>
      <c r="IZC131" s="41"/>
      <c r="IZD131" s="38"/>
      <c r="IZE131" s="38"/>
      <c r="IZF131" s="38"/>
      <c r="IZG131" s="38"/>
      <c r="IZH131" s="39"/>
      <c r="IZI131" s="40"/>
      <c r="IZJ131" s="41"/>
      <c r="IZK131" s="41"/>
      <c r="IZL131" s="41"/>
      <c r="IZM131" s="42"/>
      <c r="IZN131" s="41"/>
      <c r="IZO131" s="43"/>
      <c r="IZP131" s="44"/>
      <c r="IZQ131" s="41"/>
      <c r="IZR131" s="41"/>
      <c r="IZS131" s="41"/>
      <c r="IZT131" s="38"/>
      <c r="IZU131" s="38"/>
      <c r="IZV131" s="38"/>
      <c r="IZW131" s="38"/>
      <c r="IZX131" s="39"/>
      <c r="IZY131" s="40"/>
      <c r="IZZ131" s="41"/>
      <c r="JAA131" s="41"/>
      <c r="JAB131" s="41"/>
      <c r="JAC131" s="42"/>
      <c r="JAD131" s="41"/>
      <c r="JAE131" s="43"/>
      <c r="JAF131" s="44"/>
      <c r="JAG131" s="41"/>
      <c r="JAH131" s="41"/>
      <c r="JAI131" s="41"/>
      <c r="JAJ131" s="38"/>
      <c r="JAK131" s="38"/>
      <c r="JAL131" s="38"/>
      <c r="JAM131" s="38"/>
      <c r="JAN131" s="39"/>
      <c r="JAO131" s="40"/>
      <c r="JAP131" s="41"/>
      <c r="JAQ131" s="41"/>
      <c r="JAR131" s="41"/>
      <c r="JAS131" s="42"/>
      <c r="JAT131" s="41"/>
      <c r="JAU131" s="43"/>
      <c r="JAV131" s="44"/>
      <c r="JAW131" s="41"/>
      <c r="JAX131" s="41"/>
      <c r="JAY131" s="41"/>
      <c r="JAZ131" s="38"/>
      <c r="JBA131" s="38"/>
      <c r="JBB131" s="38"/>
      <c r="JBC131" s="38"/>
      <c r="JBD131" s="39"/>
      <c r="JBE131" s="40"/>
      <c r="JBF131" s="41"/>
      <c r="JBG131" s="41"/>
      <c r="JBH131" s="41"/>
      <c r="JBI131" s="42"/>
      <c r="JBJ131" s="41"/>
      <c r="JBK131" s="43"/>
      <c r="JBL131" s="44"/>
      <c r="JBM131" s="41"/>
      <c r="JBN131" s="41"/>
      <c r="JBO131" s="41"/>
      <c r="JBP131" s="38"/>
      <c r="JBQ131" s="38"/>
      <c r="JBR131" s="38"/>
      <c r="JBS131" s="38"/>
      <c r="JBT131" s="39"/>
      <c r="JBU131" s="40"/>
      <c r="JBV131" s="41"/>
      <c r="JBW131" s="41"/>
      <c r="JBX131" s="41"/>
      <c r="JBY131" s="42"/>
      <c r="JBZ131" s="41"/>
      <c r="JCA131" s="43"/>
      <c r="JCB131" s="44"/>
      <c r="JCC131" s="41"/>
      <c r="JCD131" s="41"/>
      <c r="JCE131" s="41"/>
      <c r="JCF131" s="38"/>
      <c r="JCG131" s="38"/>
      <c r="JCH131" s="38"/>
      <c r="JCI131" s="38"/>
      <c r="JCJ131" s="39"/>
      <c r="JCK131" s="40"/>
      <c r="JCL131" s="41"/>
      <c r="JCM131" s="41"/>
      <c r="JCN131" s="41"/>
      <c r="JCO131" s="42"/>
      <c r="JCP131" s="41"/>
      <c r="JCQ131" s="43"/>
      <c r="JCR131" s="44"/>
      <c r="JCS131" s="41"/>
      <c r="JCT131" s="41"/>
      <c r="JCU131" s="41"/>
      <c r="JCV131" s="38"/>
      <c r="JCW131" s="38"/>
      <c r="JCX131" s="38"/>
      <c r="JCY131" s="38"/>
      <c r="JCZ131" s="39"/>
      <c r="JDA131" s="40"/>
      <c r="JDB131" s="41"/>
      <c r="JDC131" s="41"/>
      <c r="JDD131" s="41"/>
      <c r="JDE131" s="42"/>
      <c r="JDF131" s="41"/>
      <c r="JDG131" s="43"/>
      <c r="JDH131" s="44"/>
      <c r="JDI131" s="41"/>
      <c r="JDJ131" s="41"/>
      <c r="JDK131" s="41"/>
      <c r="JDL131" s="38"/>
      <c r="JDM131" s="38"/>
      <c r="JDN131" s="38"/>
      <c r="JDO131" s="38"/>
      <c r="JDP131" s="39"/>
      <c r="JDQ131" s="40"/>
      <c r="JDR131" s="41"/>
      <c r="JDS131" s="41"/>
      <c r="JDT131" s="41"/>
      <c r="JDU131" s="42"/>
      <c r="JDV131" s="41"/>
      <c r="JDW131" s="43"/>
      <c r="JDX131" s="44"/>
      <c r="JDY131" s="41"/>
      <c r="JDZ131" s="41"/>
      <c r="JEA131" s="41"/>
      <c r="JEB131" s="38"/>
      <c r="JEC131" s="38"/>
      <c r="JED131" s="38"/>
      <c r="JEE131" s="38"/>
      <c r="JEF131" s="39"/>
      <c r="JEG131" s="40"/>
      <c r="JEH131" s="41"/>
      <c r="JEI131" s="41"/>
      <c r="JEJ131" s="41"/>
      <c r="JEK131" s="42"/>
      <c r="JEL131" s="41"/>
      <c r="JEM131" s="43"/>
      <c r="JEN131" s="44"/>
      <c r="JEO131" s="41"/>
      <c r="JEP131" s="41"/>
      <c r="JEQ131" s="41"/>
      <c r="JER131" s="38"/>
      <c r="JES131" s="38"/>
      <c r="JET131" s="38"/>
      <c r="JEU131" s="38"/>
      <c r="JEV131" s="39"/>
      <c r="JEW131" s="40"/>
      <c r="JEX131" s="41"/>
      <c r="JEY131" s="41"/>
      <c r="JEZ131" s="41"/>
      <c r="JFA131" s="42"/>
      <c r="JFB131" s="41"/>
      <c r="JFC131" s="43"/>
      <c r="JFD131" s="44"/>
      <c r="JFE131" s="41"/>
      <c r="JFF131" s="41"/>
      <c r="JFG131" s="41"/>
      <c r="JFH131" s="38"/>
      <c r="JFI131" s="38"/>
      <c r="JFJ131" s="38"/>
      <c r="JFK131" s="38"/>
      <c r="JFL131" s="39"/>
      <c r="JFM131" s="40"/>
      <c r="JFN131" s="41"/>
      <c r="JFO131" s="41"/>
      <c r="JFP131" s="41"/>
      <c r="JFQ131" s="42"/>
      <c r="JFR131" s="41"/>
      <c r="JFS131" s="43"/>
      <c r="JFT131" s="44"/>
      <c r="JFU131" s="41"/>
      <c r="JFV131" s="41"/>
      <c r="JFW131" s="41"/>
      <c r="JFX131" s="38"/>
      <c r="JFY131" s="38"/>
      <c r="JFZ131" s="38"/>
      <c r="JGA131" s="38"/>
      <c r="JGB131" s="39"/>
      <c r="JGC131" s="40"/>
      <c r="JGD131" s="41"/>
      <c r="JGE131" s="41"/>
      <c r="JGF131" s="41"/>
      <c r="JGG131" s="42"/>
      <c r="JGH131" s="41"/>
      <c r="JGI131" s="43"/>
      <c r="JGJ131" s="44"/>
      <c r="JGK131" s="41"/>
      <c r="JGL131" s="41"/>
      <c r="JGM131" s="41"/>
      <c r="JGN131" s="38"/>
      <c r="JGO131" s="38"/>
      <c r="JGP131" s="38"/>
      <c r="JGQ131" s="38"/>
      <c r="JGR131" s="39"/>
      <c r="JGS131" s="40"/>
      <c r="JGT131" s="41"/>
      <c r="JGU131" s="41"/>
      <c r="JGV131" s="41"/>
      <c r="JGW131" s="42"/>
      <c r="JGX131" s="41"/>
      <c r="JGY131" s="43"/>
      <c r="JGZ131" s="44"/>
      <c r="JHA131" s="41"/>
      <c r="JHB131" s="41"/>
      <c r="JHC131" s="41"/>
      <c r="JHD131" s="38"/>
      <c r="JHE131" s="38"/>
      <c r="JHF131" s="38"/>
      <c r="JHG131" s="38"/>
      <c r="JHH131" s="39"/>
      <c r="JHI131" s="40"/>
      <c r="JHJ131" s="41"/>
      <c r="JHK131" s="41"/>
      <c r="JHL131" s="41"/>
      <c r="JHM131" s="42"/>
      <c r="JHN131" s="41"/>
      <c r="JHO131" s="43"/>
      <c r="JHP131" s="44"/>
      <c r="JHQ131" s="41"/>
      <c r="JHR131" s="41"/>
      <c r="JHS131" s="41"/>
      <c r="JHT131" s="38"/>
      <c r="JHU131" s="38"/>
      <c r="JHV131" s="38"/>
      <c r="JHW131" s="38"/>
      <c r="JHX131" s="39"/>
      <c r="JHY131" s="40"/>
      <c r="JHZ131" s="41"/>
      <c r="JIA131" s="41"/>
      <c r="JIB131" s="41"/>
      <c r="JIC131" s="42"/>
      <c r="JID131" s="41"/>
      <c r="JIE131" s="43"/>
      <c r="JIF131" s="44"/>
      <c r="JIG131" s="41"/>
      <c r="JIH131" s="41"/>
      <c r="JII131" s="41"/>
      <c r="JIJ131" s="38"/>
      <c r="JIK131" s="38"/>
      <c r="JIL131" s="38"/>
      <c r="JIM131" s="38"/>
      <c r="JIN131" s="39"/>
      <c r="JIO131" s="40"/>
      <c r="JIP131" s="41"/>
      <c r="JIQ131" s="41"/>
      <c r="JIR131" s="41"/>
      <c r="JIS131" s="42"/>
      <c r="JIT131" s="41"/>
      <c r="JIU131" s="43"/>
      <c r="JIV131" s="44"/>
      <c r="JIW131" s="41"/>
      <c r="JIX131" s="41"/>
      <c r="JIY131" s="41"/>
      <c r="JIZ131" s="38"/>
      <c r="JJA131" s="38"/>
      <c r="JJB131" s="38"/>
      <c r="JJC131" s="38"/>
      <c r="JJD131" s="39"/>
      <c r="JJE131" s="40"/>
      <c r="JJF131" s="41"/>
      <c r="JJG131" s="41"/>
      <c r="JJH131" s="41"/>
      <c r="JJI131" s="42"/>
      <c r="JJJ131" s="41"/>
      <c r="JJK131" s="43"/>
      <c r="JJL131" s="44"/>
      <c r="JJM131" s="41"/>
      <c r="JJN131" s="41"/>
      <c r="JJO131" s="41"/>
      <c r="JJP131" s="38"/>
      <c r="JJQ131" s="38"/>
      <c r="JJR131" s="38"/>
      <c r="JJS131" s="38"/>
      <c r="JJT131" s="39"/>
      <c r="JJU131" s="40"/>
      <c r="JJV131" s="41"/>
      <c r="JJW131" s="41"/>
      <c r="JJX131" s="41"/>
      <c r="JJY131" s="42"/>
      <c r="JJZ131" s="41"/>
      <c r="JKA131" s="43"/>
      <c r="JKB131" s="44"/>
      <c r="JKC131" s="41"/>
      <c r="JKD131" s="41"/>
      <c r="JKE131" s="41"/>
      <c r="JKF131" s="38"/>
      <c r="JKG131" s="38"/>
      <c r="JKH131" s="38"/>
      <c r="JKI131" s="38"/>
      <c r="JKJ131" s="39"/>
      <c r="JKK131" s="40"/>
      <c r="JKL131" s="41"/>
      <c r="JKM131" s="41"/>
      <c r="JKN131" s="41"/>
      <c r="JKO131" s="42"/>
      <c r="JKP131" s="41"/>
      <c r="JKQ131" s="43"/>
      <c r="JKR131" s="44"/>
      <c r="JKS131" s="41"/>
      <c r="JKT131" s="41"/>
      <c r="JKU131" s="41"/>
      <c r="JKV131" s="38"/>
      <c r="JKW131" s="38"/>
      <c r="JKX131" s="38"/>
      <c r="JKY131" s="38"/>
      <c r="JKZ131" s="39"/>
      <c r="JLA131" s="40"/>
      <c r="JLB131" s="41"/>
      <c r="JLC131" s="41"/>
      <c r="JLD131" s="41"/>
      <c r="JLE131" s="42"/>
      <c r="JLF131" s="41"/>
      <c r="JLG131" s="43"/>
      <c r="JLH131" s="44"/>
      <c r="JLI131" s="41"/>
      <c r="JLJ131" s="41"/>
      <c r="JLK131" s="41"/>
      <c r="JLL131" s="38"/>
      <c r="JLM131" s="38"/>
      <c r="JLN131" s="38"/>
      <c r="JLO131" s="38"/>
      <c r="JLP131" s="39"/>
      <c r="JLQ131" s="40"/>
      <c r="JLR131" s="41"/>
      <c r="JLS131" s="41"/>
      <c r="JLT131" s="41"/>
      <c r="JLU131" s="42"/>
      <c r="JLV131" s="41"/>
      <c r="JLW131" s="43"/>
      <c r="JLX131" s="44"/>
      <c r="JLY131" s="41"/>
      <c r="JLZ131" s="41"/>
      <c r="JMA131" s="41"/>
      <c r="JMB131" s="38"/>
      <c r="JMC131" s="38"/>
      <c r="JMD131" s="38"/>
      <c r="JME131" s="38"/>
      <c r="JMF131" s="39"/>
      <c r="JMG131" s="40"/>
      <c r="JMH131" s="41"/>
      <c r="JMI131" s="41"/>
      <c r="JMJ131" s="41"/>
      <c r="JMK131" s="42"/>
      <c r="JML131" s="41"/>
      <c r="JMM131" s="43"/>
      <c r="JMN131" s="44"/>
      <c r="JMO131" s="41"/>
      <c r="JMP131" s="41"/>
      <c r="JMQ131" s="41"/>
      <c r="JMR131" s="38"/>
      <c r="JMS131" s="38"/>
      <c r="JMT131" s="38"/>
      <c r="JMU131" s="38"/>
      <c r="JMV131" s="39"/>
      <c r="JMW131" s="40"/>
      <c r="JMX131" s="41"/>
      <c r="JMY131" s="41"/>
      <c r="JMZ131" s="41"/>
      <c r="JNA131" s="42"/>
      <c r="JNB131" s="41"/>
      <c r="JNC131" s="43"/>
      <c r="JND131" s="44"/>
      <c r="JNE131" s="41"/>
      <c r="JNF131" s="41"/>
      <c r="JNG131" s="41"/>
      <c r="JNH131" s="38"/>
      <c r="JNI131" s="38"/>
      <c r="JNJ131" s="38"/>
      <c r="JNK131" s="38"/>
      <c r="JNL131" s="39"/>
      <c r="JNM131" s="40"/>
      <c r="JNN131" s="41"/>
      <c r="JNO131" s="41"/>
      <c r="JNP131" s="41"/>
      <c r="JNQ131" s="42"/>
      <c r="JNR131" s="41"/>
      <c r="JNS131" s="43"/>
      <c r="JNT131" s="44"/>
      <c r="JNU131" s="41"/>
      <c r="JNV131" s="41"/>
      <c r="JNW131" s="41"/>
      <c r="JNX131" s="38"/>
      <c r="JNY131" s="38"/>
      <c r="JNZ131" s="38"/>
      <c r="JOA131" s="38"/>
      <c r="JOB131" s="39"/>
      <c r="JOC131" s="40"/>
      <c r="JOD131" s="41"/>
      <c r="JOE131" s="41"/>
      <c r="JOF131" s="41"/>
      <c r="JOG131" s="42"/>
      <c r="JOH131" s="41"/>
      <c r="JOI131" s="43"/>
      <c r="JOJ131" s="44"/>
      <c r="JOK131" s="41"/>
      <c r="JOL131" s="41"/>
      <c r="JOM131" s="41"/>
      <c r="JON131" s="38"/>
      <c r="JOO131" s="38"/>
      <c r="JOP131" s="38"/>
      <c r="JOQ131" s="38"/>
      <c r="JOR131" s="39"/>
      <c r="JOS131" s="40"/>
      <c r="JOT131" s="41"/>
      <c r="JOU131" s="41"/>
      <c r="JOV131" s="41"/>
      <c r="JOW131" s="42"/>
      <c r="JOX131" s="41"/>
      <c r="JOY131" s="43"/>
      <c r="JOZ131" s="44"/>
      <c r="JPA131" s="41"/>
      <c r="JPB131" s="41"/>
      <c r="JPC131" s="41"/>
      <c r="JPD131" s="38"/>
      <c r="JPE131" s="38"/>
      <c r="JPF131" s="38"/>
      <c r="JPG131" s="38"/>
      <c r="JPH131" s="39"/>
      <c r="JPI131" s="40"/>
      <c r="JPJ131" s="41"/>
      <c r="JPK131" s="41"/>
      <c r="JPL131" s="41"/>
      <c r="JPM131" s="42"/>
      <c r="JPN131" s="41"/>
      <c r="JPO131" s="43"/>
      <c r="JPP131" s="44"/>
      <c r="JPQ131" s="41"/>
      <c r="JPR131" s="41"/>
      <c r="JPS131" s="41"/>
      <c r="JPT131" s="38"/>
      <c r="JPU131" s="38"/>
      <c r="JPV131" s="38"/>
      <c r="JPW131" s="38"/>
      <c r="JPX131" s="39"/>
      <c r="JPY131" s="40"/>
      <c r="JPZ131" s="41"/>
      <c r="JQA131" s="41"/>
      <c r="JQB131" s="41"/>
      <c r="JQC131" s="42"/>
      <c r="JQD131" s="41"/>
      <c r="JQE131" s="43"/>
      <c r="JQF131" s="44"/>
      <c r="JQG131" s="41"/>
      <c r="JQH131" s="41"/>
      <c r="JQI131" s="41"/>
      <c r="JQJ131" s="38"/>
      <c r="JQK131" s="38"/>
      <c r="JQL131" s="38"/>
      <c r="JQM131" s="38"/>
      <c r="JQN131" s="39"/>
      <c r="JQO131" s="40"/>
      <c r="JQP131" s="41"/>
      <c r="JQQ131" s="41"/>
      <c r="JQR131" s="41"/>
      <c r="JQS131" s="42"/>
      <c r="JQT131" s="41"/>
      <c r="JQU131" s="43"/>
      <c r="JQV131" s="44"/>
      <c r="JQW131" s="41"/>
      <c r="JQX131" s="41"/>
      <c r="JQY131" s="41"/>
      <c r="JQZ131" s="38"/>
      <c r="JRA131" s="38"/>
      <c r="JRB131" s="38"/>
      <c r="JRC131" s="38"/>
      <c r="JRD131" s="39"/>
      <c r="JRE131" s="40"/>
      <c r="JRF131" s="41"/>
      <c r="JRG131" s="41"/>
      <c r="JRH131" s="41"/>
      <c r="JRI131" s="42"/>
      <c r="JRJ131" s="41"/>
      <c r="JRK131" s="43"/>
      <c r="JRL131" s="44"/>
      <c r="JRM131" s="41"/>
      <c r="JRN131" s="41"/>
      <c r="JRO131" s="41"/>
      <c r="JRP131" s="38"/>
      <c r="JRQ131" s="38"/>
      <c r="JRR131" s="38"/>
      <c r="JRS131" s="38"/>
      <c r="JRT131" s="39"/>
      <c r="JRU131" s="40"/>
      <c r="JRV131" s="41"/>
      <c r="JRW131" s="41"/>
      <c r="JRX131" s="41"/>
      <c r="JRY131" s="42"/>
      <c r="JRZ131" s="41"/>
      <c r="JSA131" s="43"/>
      <c r="JSB131" s="44"/>
      <c r="JSC131" s="41"/>
      <c r="JSD131" s="41"/>
      <c r="JSE131" s="41"/>
      <c r="JSF131" s="38"/>
      <c r="JSG131" s="38"/>
      <c r="JSH131" s="38"/>
      <c r="JSI131" s="38"/>
      <c r="JSJ131" s="39"/>
      <c r="JSK131" s="40"/>
      <c r="JSL131" s="41"/>
      <c r="JSM131" s="41"/>
      <c r="JSN131" s="41"/>
      <c r="JSO131" s="42"/>
      <c r="JSP131" s="41"/>
      <c r="JSQ131" s="43"/>
      <c r="JSR131" s="44"/>
      <c r="JSS131" s="41"/>
      <c r="JST131" s="41"/>
      <c r="JSU131" s="41"/>
      <c r="JSV131" s="38"/>
      <c r="JSW131" s="38"/>
      <c r="JSX131" s="38"/>
      <c r="JSY131" s="38"/>
      <c r="JSZ131" s="39"/>
      <c r="JTA131" s="40"/>
      <c r="JTB131" s="41"/>
      <c r="JTC131" s="41"/>
      <c r="JTD131" s="41"/>
      <c r="JTE131" s="42"/>
      <c r="JTF131" s="41"/>
      <c r="JTG131" s="43"/>
      <c r="JTH131" s="44"/>
      <c r="JTI131" s="41"/>
      <c r="JTJ131" s="41"/>
      <c r="JTK131" s="41"/>
      <c r="JTL131" s="38"/>
      <c r="JTM131" s="38"/>
      <c r="JTN131" s="38"/>
      <c r="JTO131" s="38"/>
      <c r="JTP131" s="39"/>
      <c r="JTQ131" s="40"/>
      <c r="JTR131" s="41"/>
      <c r="JTS131" s="41"/>
      <c r="JTT131" s="41"/>
      <c r="JTU131" s="42"/>
      <c r="JTV131" s="41"/>
      <c r="JTW131" s="43"/>
      <c r="JTX131" s="44"/>
      <c r="JTY131" s="41"/>
      <c r="JTZ131" s="41"/>
      <c r="JUA131" s="41"/>
      <c r="JUB131" s="38"/>
      <c r="JUC131" s="38"/>
      <c r="JUD131" s="38"/>
      <c r="JUE131" s="38"/>
      <c r="JUF131" s="39"/>
      <c r="JUG131" s="40"/>
      <c r="JUH131" s="41"/>
      <c r="JUI131" s="41"/>
      <c r="JUJ131" s="41"/>
      <c r="JUK131" s="42"/>
      <c r="JUL131" s="41"/>
      <c r="JUM131" s="43"/>
      <c r="JUN131" s="44"/>
      <c r="JUO131" s="41"/>
      <c r="JUP131" s="41"/>
      <c r="JUQ131" s="41"/>
      <c r="JUR131" s="38"/>
      <c r="JUS131" s="38"/>
      <c r="JUT131" s="38"/>
      <c r="JUU131" s="38"/>
      <c r="JUV131" s="39"/>
      <c r="JUW131" s="40"/>
      <c r="JUX131" s="41"/>
      <c r="JUY131" s="41"/>
      <c r="JUZ131" s="41"/>
      <c r="JVA131" s="42"/>
      <c r="JVB131" s="41"/>
      <c r="JVC131" s="43"/>
      <c r="JVD131" s="44"/>
      <c r="JVE131" s="41"/>
      <c r="JVF131" s="41"/>
      <c r="JVG131" s="41"/>
      <c r="JVH131" s="38"/>
      <c r="JVI131" s="38"/>
      <c r="JVJ131" s="38"/>
      <c r="JVK131" s="38"/>
      <c r="JVL131" s="39"/>
      <c r="JVM131" s="40"/>
      <c r="JVN131" s="41"/>
      <c r="JVO131" s="41"/>
      <c r="JVP131" s="41"/>
      <c r="JVQ131" s="42"/>
      <c r="JVR131" s="41"/>
      <c r="JVS131" s="43"/>
      <c r="JVT131" s="44"/>
      <c r="JVU131" s="41"/>
      <c r="JVV131" s="41"/>
      <c r="JVW131" s="41"/>
      <c r="JVX131" s="38"/>
      <c r="JVY131" s="38"/>
      <c r="JVZ131" s="38"/>
      <c r="JWA131" s="38"/>
      <c r="JWB131" s="39"/>
      <c r="JWC131" s="40"/>
      <c r="JWD131" s="41"/>
      <c r="JWE131" s="41"/>
      <c r="JWF131" s="41"/>
      <c r="JWG131" s="42"/>
      <c r="JWH131" s="41"/>
      <c r="JWI131" s="43"/>
      <c r="JWJ131" s="44"/>
      <c r="JWK131" s="41"/>
      <c r="JWL131" s="41"/>
      <c r="JWM131" s="41"/>
      <c r="JWN131" s="38"/>
      <c r="JWO131" s="38"/>
      <c r="JWP131" s="38"/>
      <c r="JWQ131" s="38"/>
      <c r="JWR131" s="39"/>
      <c r="JWS131" s="40"/>
      <c r="JWT131" s="41"/>
      <c r="JWU131" s="41"/>
      <c r="JWV131" s="41"/>
      <c r="JWW131" s="42"/>
      <c r="JWX131" s="41"/>
      <c r="JWY131" s="43"/>
      <c r="JWZ131" s="44"/>
      <c r="JXA131" s="41"/>
      <c r="JXB131" s="41"/>
      <c r="JXC131" s="41"/>
      <c r="JXD131" s="38"/>
      <c r="JXE131" s="38"/>
      <c r="JXF131" s="38"/>
      <c r="JXG131" s="38"/>
      <c r="JXH131" s="39"/>
      <c r="JXI131" s="40"/>
      <c r="JXJ131" s="41"/>
      <c r="JXK131" s="41"/>
      <c r="JXL131" s="41"/>
      <c r="JXM131" s="42"/>
      <c r="JXN131" s="41"/>
      <c r="JXO131" s="43"/>
      <c r="JXP131" s="44"/>
      <c r="JXQ131" s="41"/>
      <c r="JXR131" s="41"/>
      <c r="JXS131" s="41"/>
      <c r="JXT131" s="38"/>
      <c r="JXU131" s="38"/>
      <c r="JXV131" s="38"/>
      <c r="JXW131" s="38"/>
      <c r="JXX131" s="39"/>
      <c r="JXY131" s="40"/>
      <c r="JXZ131" s="41"/>
      <c r="JYA131" s="41"/>
      <c r="JYB131" s="41"/>
      <c r="JYC131" s="42"/>
      <c r="JYD131" s="41"/>
      <c r="JYE131" s="43"/>
      <c r="JYF131" s="44"/>
      <c r="JYG131" s="41"/>
      <c r="JYH131" s="41"/>
      <c r="JYI131" s="41"/>
      <c r="JYJ131" s="38"/>
      <c r="JYK131" s="38"/>
      <c r="JYL131" s="38"/>
      <c r="JYM131" s="38"/>
      <c r="JYN131" s="39"/>
      <c r="JYO131" s="40"/>
      <c r="JYP131" s="41"/>
      <c r="JYQ131" s="41"/>
      <c r="JYR131" s="41"/>
      <c r="JYS131" s="42"/>
      <c r="JYT131" s="41"/>
      <c r="JYU131" s="43"/>
      <c r="JYV131" s="44"/>
      <c r="JYW131" s="41"/>
      <c r="JYX131" s="41"/>
      <c r="JYY131" s="41"/>
      <c r="JYZ131" s="38"/>
      <c r="JZA131" s="38"/>
      <c r="JZB131" s="38"/>
      <c r="JZC131" s="38"/>
      <c r="JZD131" s="39"/>
      <c r="JZE131" s="40"/>
      <c r="JZF131" s="41"/>
      <c r="JZG131" s="41"/>
      <c r="JZH131" s="41"/>
      <c r="JZI131" s="42"/>
      <c r="JZJ131" s="41"/>
      <c r="JZK131" s="43"/>
      <c r="JZL131" s="44"/>
      <c r="JZM131" s="41"/>
      <c r="JZN131" s="41"/>
      <c r="JZO131" s="41"/>
      <c r="JZP131" s="38"/>
      <c r="JZQ131" s="38"/>
      <c r="JZR131" s="38"/>
      <c r="JZS131" s="38"/>
      <c r="JZT131" s="39"/>
      <c r="JZU131" s="40"/>
      <c r="JZV131" s="41"/>
      <c r="JZW131" s="41"/>
      <c r="JZX131" s="41"/>
      <c r="JZY131" s="42"/>
      <c r="JZZ131" s="41"/>
      <c r="KAA131" s="43"/>
      <c r="KAB131" s="44"/>
      <c r="KAC131" s="41"/>
      <c r="KAD131" s="41"/>
      <c r="KAE131" s="41"/>
      <c r="KAF131" s="38"/>
      <c r="KAG131" s="38"/>
      <c r="KAH131" s="38"/>
      <c r="KAI131" s="38"/>
      <c r="KAJ131" s="39"/>
      <c r="KAK131" s="40"/>
      <c r="KAL131" s="41"/>
      <c r="KAM131" s="41"/>
      <c r="KAN131" s="41"/>
      <c r="KAO131" s="42"/>
      <c r="KAP131" s="41"/>
      <c r="KAQ131" s="43"/>
      <c r="KAR131" s="44"/>
      <c r="KAS131" s="41"/>
      <c r="KAT131" s="41"/>
      <c r="KAU131" s="41"/>
      <c r="KAV131" s="38"/>
      <c r="KAW131" s="38"/>
      <c r="KAX131" s="38"/>
      <c r="KAY131" s="38"/>
      <c r="KAZ131" s="39"/>
      <c r="KBA131" s="40"/>
      <c r="KBB131" s="41"/>
      <c r="KBC131" s="41"/>
      <c r="KBD131" s="41"/>
      <c r="KBE131" s="42"/>
      <c r="KBF131" s="41"/>
      <c r="KBG131" s="43"/>
      <c r="KBH131" s="44"/>
      <c r="KBI131" s="41"/>
      <c r="KBJ131" s="41"/>
      <c r="KBK131" s="41"/>
      <c r="KBL131" s="38"/>
      <c r="KBM131" s="38"/>
      <c r="KBN131" s="38"/>
      <c r="KBO131" s="38"/>
      <c r="KBP131" s="39"/>
      <c r="KBQ131" s="40"/>
      <c r="KBR131" s="41"/>
      <c r="KBS131" s="41"/>
      <c r="KBT131" s="41"/>
      <c r="KBU131" s="42"/>
      <c r="KBV131" s="41"/>
      <c r="KBW131" s="43"/>
      <c r="KBX131" s="44"/>
      <c r="KBY131" s="41"/>
      <c r="KBZ131" s="41"/>
      <c r="KCA131" s="41"/>
      <c r="KCB131" s="38"/>
      <c r="KCC131" s="38"/>
      <c r="KCD131" s="38"/>
      <c r="KCE131" s="38"/>
      <c r="KCF131" s="39"/>
      <c r="KCG131" s="40"/>
      <c r="KCH131" s="41"/>
      <c r="KCI131" s="41"/>
      <c r="KCJ131" s="41"/>
      <c r="KCK131" s="42"/>
      <c r="KCL131" s="41"/>
      <c r="KCM131" s="43"/>
      <c r="KCN131" s="44"/>
      <c r="KCO131" s="41"/>
      <c r="KCP131" s="41"/>
      <c r="KCQ131" s="41"/>
      <c r="KCR131" s="38"/>
      <c r="KCS131" s="38"/>
      <c r="KCT131" s="38"/>
      <c r="KCU131" s="38"/>
      <c r="KCV131" s="39"/>
      <c r="KCW131" s="40"/>
      <c r="KCX131" s="41"/>
      <c r="KCY131" s="41"/>
      <c r="KCZ131" s="41"/>
      <c r="KDA131" s="42"/>
      <c r="KDB131" s="41"/>
      <c r="KDC131" s="43"/>
      <c r="KDD131" s="44"/>
      <c r="KDE131" s="41"/>
      <c r="KDF131" s="41"/>
      <c r="KDG131" s="41"/>
      <c r="KDH131" s="38"/>
      <c r="KDI131" s="38"/>
      <c r="KDJ131" s="38"/>
      <c r="KDK131" s="38"/>
      <c r="KDL131" s="39"/>
      <c r="KDM131" s="40"/>
      <c r="KDN131" s="41"/>
      <c r="KDO131" s="41"/>
      <c r="KDP131" s="41"/>
      <c r="KDQ131" s="42"/>
      <c r="KDR131" s="41"/>
      <c r="KDS131" s="43"/>
      <c r="KDT131" s="44"/>
      <c r="KDU131" s="41"/>
      <c r="KDV131" s="41"/>
      <c r="KDW131" s="41"/>
      <c r="KDX131" s="38"/>
      <c r="KDY131" s="38"/>
      <c r="KDZ131" s="38"/>
      <c r="KEA131" s="38"/>
      <c r="KEB131" s="39"/>
      <c r="KEC131" s="40"/>
      <c r="KED131" s="41"/>
      <c r="KEE131" s="41"/>
      <c r="KEF131" s="41"/>
      <c r="KEG131" s="42"/>
      <c r="KEH131" s="41"/>
      <c r="KEI131" s="43"/>
      <c r="KEJ131" s="44"/>
      <c r="KEK131" s="41"/>
      <c r="KEL131" s="41"/>
      <c r="KEM131" s="41"/>
      <c r="KEN131" s="38"/>
      <c r="KEO131" s="38"/>
      <c r="KEP131" s="38"/>
      <c r="KEQ131" s="38"/>
      <c r="KER131" s="39"/>
      <c r="KES131" s="40"/>
      <c r="KET131" s="41"/>
      <c r="KEU131" s="41"/>
      <c r="KEV131" s="41"/>
      <c r="KEW131" s="42"/>
      <c r="KEX131" s="41"/>
      <c r="KEY131" s="43"/>
      <c r="KEZ131" s="44"/>
      <c r="KFA131" s="41"/>
      <c r="KFB131" s="41"/>
      <c r="KFC131" s="41"/>
      <c r="KFD131" s="38"/>
      <c r="KFE131" s="38"/>
      <c r="KFF131" s="38"/>
      <c r="KFG131" s="38"/>
      <c r="KFH131" s="39"/>
      <c r="KFI131" s="40"/>
      <c r="KFJ131" s="41"/>
      <c r="KFK131" s="41"/>
      <c r="KFL131" s="41"/>
      <c r="KFM131" s="42"/>
      <c r="KFN131" s="41"/>
      <c r="KFO131" s="43"/>
      <c r="KFP131" s="44"/>
      <c r="KFQ131" s="41"/>
      <c r="KFR131" s="41"/>
      <c r="KFS131" s="41"/>
      <c r="KFT131" s="38"/>
      <c r="KFU131" s="38"/>
      <c r="KFV131" s="38"/>
      <c r="KFW131" s="38"/>
      <c r="KFX131" s="39"/>
      <c r="KFY131" s="40"/>
      <c r="KFZ131" s="41"/>
      <c r="KGA131" s="41"/>
      <c r="KGB131" s="41"/>
      <c r="KGC131" s="42"/>
      <c r="KGD131" s="41"/>
      <c r="KGE131" s="43"/>
      <c r="KGF131" s="44"/>
      <c r="KGG131" s="41"/>
      <c r="KGH131" s="41"/>
      <c r="KGI131" s="41"/>
      <c r="KGJ131" s="38"/>
      <c r="KGK131" s="38"/>
      <c r="KGL131" s="38"/>
      <c r="KGM131" s="38"/>
      <c r="KGN131" s="39"/>
      <c r="KGO131" s="40"/>
      <c r="KGP131" s="41"/>
      <c r="KGQ131" s="41"/>
      <c r="KGR131" s="41"/>
      <c r="KGS131" s="42"/>
      <c r="KGT131" s="41"/>
      <c r="KGU131" s="43"/>
      <c r="KGV131" s="44"/>
      <c r="KGW131" s="41"/>
      <c r="KGX131" s="41"/>
      <c r="KGY131" s="41"/>
      <c r="KGZ131" s="38"/>
      <c r="KHA131" s="38"/>
      <c r="KHB131" s="38"/>
      <c r="KHC131" s="38"/>
      <c r="KHD131" s="39"/>
      <c r="KHE131" s="40"/>
      <c r="KHF131" s="41"/>
      <c r="KHG131" s="41"/>
      <c r="KHH131" s="41"/>
      <c r="KHI131" s="42"/>
      <c r="KHJ131" s="41"/>
      <c r="KHK131" s="43"/>
      <c r="KHL131" s="44"/>
      <c r="KHM131" s="41"/>
      <c r="KHN131" s="41"/>
      <c r="KHO131" s="41"/>
      <c r="KHP131" s="38"/>
      <c r="KHQ131" s="38"/>
      <c r="KHR131" s="38"/>
      <c r="KHS131" s="38"/>
      <c r="KHT131" s="39"/>
      <c r="KHU131" s="40"/>
      <c r="KHV131" s="41"/>
      <c r="KHW131" s="41"/>
      <c r="KHX131" s="41"/>
      <c r="KHY131" s="42"/>
      <c r="KHZ131" s="41"/>
      <c r="KIA131" s="43"/>
      <c r="KIB131" s="44"/>
      <c r="KIC131" s="41"/>
      <c r="KID131" s="41"/>
      <c r="KIE131" s="41"/>
      <c r="KIF131" s="38"/>
      <c r="KIG131" s="38"/>
      <c r="KIH131" s="38"/>
      <c r="KII131" s="38"/>
      <c r="KIJ131" s="39"/>
      <c r="KIK131" s="40"/>
      <c r="KIL131" s="41"/>
      <c r="KIM131" s="41"/>
      <c r="KIN131" s="41"/>
      <c r="KIO131" s="42"/>
      <c r="KIP131" s="41"/>
      <c r="KIQ131" s="43"/>
      <c r="KIR131" s="44"/>
      <c r="KIS131" s="41"/>
      <c r="KIT131" s="41"/>
      <c r="KIU131" s="41"/>
      <c r="KIV131" s="38"/>
      <c r="KIW131" s="38"/>
      <c r="KIX131" s="38"/>
      <c r="KIY131" s="38"/>
      <c r="KIZ131" s="39"/>
      <c r="KJA131" s="40"/>
      <c r="KJB131" s="41"/>
      <c r="KJC131" s="41"/>
      <c r="KJD131" s="41"/>
      <c r="KJE131" s="42"/>
      <c r="KJF131" s="41"/>
      <c r="KJG131" s="43"/>
      <c r="KJH131" s="44"/>
      <c r="KJI131" s="41"/>
      <c r="KJJ131" s="41"/>
      <c r="KJK131" s="41"/>
      <c r="KJL131" s="38"/>
      <c r="KJM131" s="38"/>
      <c r="KJN131" s="38"/>
      <c r="KJO131" s="38"/>
      <c r="KJP131" s="39"/>
      <c r="KJQ131" s="40"/>
      <c r="KJR131" s="41"/>
      <c r="KJS131" s="41"/>
      <c r="KJT131" s="41"/>
      <c r="KJU131" s="42"/>
      <c r="KJV131" s="41"/>
      <c r="KJW131" s="43"/>
      <c r="KJX131" s="44"/>
      <c r="KJY131" s="41"/>
      <c r="KJZ131" s="41"/>
      <c r="KKA131" s="41"/>
      <c r="KKB131" s="38"/>
      <c r="KKC131" s="38"/>
      <c r="KKD131" s="38"/>
      <c r="KKE131" s="38"/>
      <c r="KKF131" s="39"/>
      <c r="KKG131" s="40"/>
      <c r="KKH131" s="41"/>
      <c r="KKI131" s="41"/>
      <c r="KKJ131" s="41"/>
      <c r="KKK131" s="42"/>
      <c r="KKL131" s="41"/>
      <c r="KKM131" s="43"/>
      <c r="KKN131" s="44"/>
      <c r="KKO131" s="41"/>
      <c r="KKP131" s="41"/>
      <c r="KKQ131" s="41"/>
      <c r="KKR131" s="38"/>
      <c r="KKS131" s="38"/>
      <c r="KKT131" s="38"/>
      <c r="KKU131" s="38"/>
      <c r="KKV131" s="39"/>
      <c r="KKW131" s="40"/>
      <c r="KKX131" s="41"/>
      <c r="KKY131" s="41"/>
      <c r="KKZ131" s="41"/>
      <c r="KLA131" s="42"/>
      <c r="KLB131" s="41"/>
      <c r="KLC131" s="43"/>
      <c r="KLD131" s="44"/>
      <c r="KLE131" s="41"/>
      <c r="KLF131" s="41"/>
      <c r="KLG131" s="41"/>
      <c r="KLH131" s="38"/>
      <c r="KLI131" s="38"/>
      <c r="KLJ131" s="38"/>
      <c r="KLK131" s="38"/>
      <c r="KLL131" s="39"/>
      <c r="KLM131" s="40"/>
      <c r="KLN131" s="41"/>
      <c r="KLO131" s="41"/>
      <c r="KLP131" s="41"/>
      <c r="KLQ131" s="42"/>
      <c r="KLR131" s="41"/>
      <c r="KLS131" s="43"/>
      <c r="KLT131" s="44"/>
      <c r="KLU131" s="41"/>
      <c r="KLV131" s="41"/>
      <c r="KLW131" s="41"/>
      <c r="KLX131" s="38"/>
      <c r="KLY131" s="38"/>
      <c r="KLZ131" s="38"/>
      <c r="KMA131" s="38"/>
      <c r="KMB131" s="39"/>
      <c r="KMC131" s="40"/>
      <c r="KMD131" s="41"/>
      <c r="KME131" s="41"/>
      <c r="KMF131" s="41"/>
      <c r="KMG131" s="42"/>
      <c r="KMH131" s="41"/>
      <c r="KMI131" s="43"/>
      <c r="KMJ131" s="44"/>
      <c r="KMK131" s="41"/>
      <c r="KML131" s="41"/>
      <c r="KMM131" s="41"/>
      <c r="KMN131" s="38"/>
      <c r="KMO131" s="38"/>
      <c r="KMP131" s="38"/>
      <c r="KMQ131" s="38"/>
      <c r="KMR131" s="39"/>
      <c r="KMS131" s="40"/>
      <c r="KMT131" s="41"/>
      <c r="KMU131" s="41"/>
      <c r="KMV131" s="41"/>
      <c r="KMW131" s="42"/>
      <c r="KMX131" s="41"/>
      <c r="KMY131" s="43"/>
      <c r="KMZ131" s="44"/>
      <c r="KNA131" s="41"/>
      <c r="KNB131" s="41"/>
      <c r="KNC131" s="41"/>
      <c r="KND131" s="38"/>
      <c r="KNE131" s="38"/>
      <c r="KNF131" s="38"/>
      <c r="KNG131" s="38"/>
      <c r="KNH131" s="39"/>
      <c r="KNI131" s="40"/>
      <c r="KNJ131" s="41"/>
      <c r="KNK131" s="41"/>
      <c r="KNL131" s="41"/>
      <c r="KNM131" s="42"/>
      <c r="KNN131" s="41"/>
      <c r="KNO131" s="43"/>
      <c r="KNP131" s="44"/>
      <c r="KNQ131" s="41"/>
      <c r="KNR131" s="41"/>
      <c r="KNS131" s="41"/>
      <c r="KNT131" s="38"/>
      <c r="KNU131" s="38"/>
      <c r="KNV131" s="38"/>
      <c r="KNW131" s="38"/>
      <c r="KNX131" s="39"/>
      <c r="KNY131" s="40"/>
      <c r="KNZ131" s="41"/>
      <c r="KOA131" s="41"/>
      <c r="KOB131" s="41"/>
      <c r="KOC131" s="42"/>
      <c r="KOD131" s="41"/>
      <c r="KOE131" s="43"/>
      <c r="KOF131" s="44"/>
      <c r="KOG131" s="41"/>
      <c r="KOH131" s="41"/>
      <c r="KOI131" s="41"/>
      <c r="KOJ131" s="38"/>
      <c r="KOK131" s="38"/>
      <c r="KOL131" s="38"/>
      <c r="KOM131" s="38"/>
      <c r="KON131" s="39"/>
      <c r="KOO131" s="40"/>
      <c r="KOP131" s="41"/>
      <c r="KOQ131" s="41"/>
      <c r="KOR131" s="41"/>
      <c r="KOS131" s="42"/>
      <c r="KOT131" s="41"/>
      <c r="KOU131" s="43"/>
      <c r="KOV131" s="44"/>
      <c r="KOW131" s="41"/>
      <c r="KOX131" s="41"/>
      <c r="KOY131" s="41"/>
      <c r="KOZ131" s="38"/>
      <c r="KPA131" s="38"/>
      <c r="KPB131" s="38"/>
      <c r="KPC131" s="38"/>
      <c r="KPD131" s="39"/>
      <c r="KPE131" s="40"/>
      <c r="KPF131" s="41"/>
      <c r="KPG131" s="41"/>
      <c r="KPH131" s="41"/>
      <c r="KPI131" s="42"/>
      <c r="KPJ131" s="41"/>
      <c r="KPK131" s="43"/>
      <c r="KPL131" s="44"/>
      <c r="KPM131" s="41"/>
      <c r="KPN131" s="41"/>
      <c r="KPO131" s="41"/>
      <c r="KPP131" s="38"/>
      <c r="KPQ131" s="38"/>
      <c r="KPR131" s="38"/>
      <c r="KPS131" s="38"/>
      <c r="KPT131" s="39"/>
      <c r="KPU131" s="40"/>
      <c r="KPV131" s="41"/>
      <c r="KPW131" s="41"/>
      <c r="KPX131" s="41"/>
      <c r="KPY131" s="42"/>
      <c r="KPZ131" s="41"/>
      <c r="KQA131" s="43"/>
      <c r="KQB131" s="44"/>
      <c r="KQC131" s="41"/>
      <c r="KQD131" s="41"/>
      <c r="KQE131" s="41"/>
      <c r="KQF131" s="38"/>
      <c r="KQG131" s="38"/>
      <c r="KQH131" s="38"/>
      <c r="KQI131" s="38"/>
      <c r="KQJ131" s="39"/>
      <c r="KQK131" s="40"/>
      <c r="KQL131" s="41"/>
      <c r="KQM131" s="41"/>
      <c r="KQN131" s="41"/>
      <c r="KQO131" s="42"/>
      <c r="KQP131" s="41"/>
      <c r="KQQ131" s="43"/>
      <c r="KQR131" s="44"/>
      <c r="KQS131" s="41"/>
      <c r="KQT131" s="41"/>
      <c r="KQU131" s="41"/>
      <c r="KQV131" s="38"/>
      <c r="KQW131" s="38"/>
      <c r="KQX131" s="38"/>
      <c r="KQY131" s="38"/>
      <c r="KQZ131" s="39"/>
      <c r="KRA131" s="40"/>
      <c r="KRB131" s="41"/>
      <c r="KRC131" s="41"/>
      <c r="KRD131" s="41"/>
      <c r="KRE131" s="42"/>
      <c r="KRF131" s="41"/>
      <c r="KRG131" s="43"/>
      <c r="KRH131" s="44"/>
      <c r="KRI131" s="41"/>
      <c r="KRJ131" s="41"/>
      <c r="KRK131" s="41"/>
      <c r="KRL131" s="38"/>
      <c r="KRM131" s="38"/>
      <c r="KRN131" s="38"/>
      <c r="KRO131" s="38"/>
      <c r="KRP131" s="39"/>
      <c r="KRQ131" s="40"/>
      <c r="KRR131" s="41"/>
      <c r="KRS131" s="41"/>
      <c r="KRT131" s="41"/>
      <c r="KRU131" s="42"/>
      <c r="KRV131" s="41"/>
      <c r="KRW131" s="43"/>
      <c r="KRX131" s="44"/>
      <c r="KRY131" s="41"/>
      <c r="KRZ131" s="41"/>
      <c r="KSA131" s="41"/>
      <c r="KSB131" s="38"/>
      <c r="KSC131" s="38"/>
      <c r="KSD131" s="38"/>
      <c r="KSE131" s="38"/>
      <c r="KSF131" s="39"/>
      <c r="KSG131" s="40"/>
      <c r="KSH131" s="41"/>
      <c r="KSI131" s="41"/>
      <c r="KSJ131" s="41"/>
      <c r="KSK131" s="42"/>
      <c r="KSL131" s="41"/>
      <c r="KSM131" s="43"/>
      <c r="KSN131" s="44"/>
      <c r="KSO131" s="41"/>
      <c r="KSP131" s="41"/>
      <c r="KSQ131" s="41"/>
      <c r="KSR131" s="38"/>
      <c r="KSS131" s="38"/>
      <c r="KST131" s="38"/>
      <c r="KSU131" s="38"/>
      <c r="KSV131" s="39"/>
      <c r="KSW131" s="40"/>
      <c r="KSX131" s="41"/>
      <c r="KSY131" s="41"/>
      <c r="KSZ131" s="41"/>
      <c r="KTA131" s="42"/>
      <c r="KTB131" s="41"/>
      <c r="KTC131" s="43"/>
      <c r="KTD131" s="44"/>
      <c r="KTE131" s="41"/>
      <c r="KTF131" s="41"/>
      <c r="KTG131" s="41"/>
      <c r="KTH131" s="38"/>
      <c r="KTI131" s="38"/>
      <c r="KTJ131" s="38"/>
      <c r="KTK131" s="38"/>
      <c r="KTL131" s="39"/>
      <c r="KTM131" s="40"/>
      <c r="KTN131" s="41"/>
      <c r="KTO131" s="41"/>
      <c r="KTP131" s="41"/>
      <c r="KTQ131" s="42"/>
      <c r="KTR131" s="41"/>
      <c r="KTS131" s="43"/>
      <c r="KTT131" s="44"/>
      <c r="KTU131" s="41"/>
      <c r="KTV131" s="41"/>
      <c r="KTW131" s="41"/>
      <c r="KTX131" s="38"/>
      <c r="KTY131" s="38"/>
      <c r="KTZ131" s="38"/>
      <c r="KUA131" s="38"/>
      <c r="KUB131" s="39"/>
      <c r="KUC131" s="40"/>
      <c r="KUD131" s="41"/>
      <c r="KUE131" s="41"/>
      <c r="KUF131" s="41"/>
      <c r="KUG131" s="42"/>
      <c r="KUH131" s="41"/>
      <c r="KUI131" s="43"/>
      <c r="KUJ131" s="44"/>
      <c r="KUK131" s="41"/>
      <c r="KUL131" s="41"/>
      <c r="KUM131" s="41"/>
      <c r="KUN131" s="38"/>
      <c r="KUO131" s="38"/>
      <c r="KUP131" s="38"/>
      <c r="KUQ131" s="38"/>
      <c r="KUR131" s="39"/>
      <c r="KUS131" s="40"/>
      <c r="KUT131" s="41"/>
      <c r="KUU131" s="41"/>
      <c r="KUV131" s="41"/>
      <c r="KUW131" s="42"/>
      <c r="KUX131" s="41"/>
      <c r="KUY131" s="43"/>
      <c r="KUZ131" s="44"/>
      <c r="KVA131" s="41"/>
      <c r="KVB131" s="41"/>
      <c r="KVC131" s="41"/>
      <c r="KVD131" s="38"/>
      <c r="KVE131" s="38"/>
      <c r="KVF131" s="38"/>
      <c r="KVG131" s="38"/>
      <c r="KVH131" s="39"/>
      <c r="KVI131" s="40"/>
      <c r="KVJ131" s="41"/>
      <c r="KVK131" s="41"/>
      <c r="KVL131" s="41"/>
      <c r="KVM131" s="42"/>
      <c r="KVN131" s="41"/>
      <c r="KVO131" s="43"/>
      <c r="KVP131" s="44"/>
      <c r="KVQ131" s="41"/>
      <c r="KVR131" s="41"/>
      <c r="KVS131" s="41"/>
      <c r="KVT131" s="38"/>
      <c r="KVU131" s="38"/>
      <c r="KVV131" s="38"/>
      <c r="KVW131" s="38"/>
      <c r="KVX131" s="39"/>
      <c r="KVY131" s="40"/>
      <c r="KVZ131" s="41"/>
      <c r="KWA131" s="41"/>
      <c r="KWB131" s="41"/>
      <c r="KWC131" s="42"/>
      <c r="KWD131" s="41"/>
      <c r="KWE131" s="43"/>
      <c r="KWF131" s="44"/>
      <c r="KWG131" s="41"/>
      <c r="KWH131" s="41"/>
      <c r="KWI131" s="41"/>
      <c r="KWJ131" s="38"/>
      <c r="KWK131" s="38"/>
      <c r="KWL131" s="38"/>
      <c r="KWM131" s="38"/>
      <c r="KWN131" s="39"/>
      <c r="KWO131" s="40"/>
      <c r="KWP131" s="41"/>
      <c r="KWQ131" s="41"/>
      <c r="KWR131" s="41"/>
      <c r="KWS131" s="42"/>
      <c r="KWT131" s="41"/>
      <c r="KWU131" s="43"/>
      <c r="KWV131" s="44"/>
      <c r="KWW131" s="41"/>
      <c r="KWX131" s="41"/>
      <c r="KWY131" s="41"/>
      <c r="KWZ131" s="38"/>
      <c r="KXA131" s="38"/>
      <c r="KXB131" s="38"/>
      <c r="KXC131" s="38"/>
      <c r="KXD131" s="39"/>
      <c r="KXE131" s="40"/>
      <c r="KXF131" s="41"/>
      <c r="KXG131" s="41"/>
      <c r="KXH131" s="41"/>
      <c r="KXI131" s="42"/>
      <c r="KXJ131" s="41"/>
      <c r="KXK131" s="43"/>
      <c r="KXL131" s="44"/>
      <c r="KXM131" s="41"/>
      <c r="KXN131" s="41"/>
      <c r="KXO131" s="41"/>
      <c r="KXP131" s="38"/>
      <c r="KXQ131" s="38"/>
      <c r="KXR131" s="38"/>
      <c r="KXS131" s="38"/>
      <c r="KXT131" s="39"/>
      <c r="KXU131" s="40"/>
      <c r="KXV131" s="41"/>
      <c r="KXW131" s="41"/>
      <c r="KXX131" s="41"/>
      <c r="KXY131" s="42"/>
      <c r="KXZ131" s="41"/>
      <c r="KYA131" s="43"/>
      <c r="KYB131" s="44"/>
      <c r="KYC131" s="41"/>
      <c r="KYD131" s="41"/>
      <c r="KYE131" s="41"/>
      <c r="KYF131" s="38"/>
      <c r="KYG131" s="38"/>
      <c r="KYH131" s="38"/>
      <c r="KYI131" s="38"/>
      <c r="KYJ131" s="39"/>
      <c r="KYK131" s="40"/>
      <c r="KYL131" s="41"/>
      <c r="KYM131" s="41"/>
      <c r="KYN131" s="41"/>
      <c r="KYO131" s="42"/>
      <c r="KYP131" s="41"/>
      <c r="KYQ131" s="43"/>
      <c r="KYR131" s="44"/>
      <c r="KYS131" s="41"/>
      <c r="KYT131" s="41"/>
      <c r="KYU131" s="41"/>
      <c r="KYV131" s="38"/>
      <c r="KYW131" s="38"/>
      <c r="KYX131" s="38"/>
      <c r="KYY131" s="38"/>
      <c r="KYZ131" s="39"/>
      <c r="KZA131" s="40"/>
      <c r="KZB131" s="41"/>
      <c r="KZC131" s="41"/>
      <c r="KZD131" s="41"/>
      <c r="KZE131" s="42"/>
      <c r="KZF131" s="41"/>
      <c r="KZG131" s="43"/>
      <c r="KZH131" s="44"/>
      <c r="KZI131" s="41"/>
      <c r="KZJ131" s="41"/>
      <c r="KZK131" s="41"/>
      <c r="KZL131" s="38"/>
      <c r="KZM131" s="38"/>
      <c r="KZN131" s="38"/>
      <c r="KZO131" s="38"/>
      <c r="KZP131" s="39"/>
      <c r="KZQ131" s="40"/>
      <c r="KZR131" s="41"/>
      <c r="KZS131" s="41"/>
      <c r="KZT131" s="41"/>
      <c r="KZU131" s="42"/>
      <c r="KZV131" s="41"/>
      <c r="KZW131" s="43"/>
      <c r="KZX131" s="44"/>
      <c r="KZY131" s="41"/>
      <c r="KZZ131" s="41"/>
      <c r="LAA131" s="41"/>
      <c r="LAB131" s="38"/>
      <c r="LAC131" s="38"/>
      <c r="LAD131" s="38"/>
      <c r="LAE131" s="38"/>
      <c r="LAF131" s="39"/>
      <c r="LAG131" s="40"/>
      <c r="LAH131" s="41"/>
      <c r="LAI131" s="41"/>
      <c r="LAJ131" s="41"/>
      <c r="LAK131" s="42"/>
      <c r="LAL131" s="41"/>
      <c r="LAM131" s="43"/>
      <c r="LAN131" s="44"/>
      <c r="LAO131" s="41"/>
      <c r="LAP131" s="41"/>
      <c r="LAQ131" s="41"/>
      <c r="LAR131" s="38"/>
      <c r="LAS131" s="38"/>
      <c r="LAT131" s="38"/>
      <c r="LAU131" s="38"/>
      <c r="LAV131" s="39"/>
      <c r="LAW131" s="40"/>
      <c r="LAX131" s="41"/>
      <c r="LAY131" s="41"/>
      <c r="LAZ131" s="41"/>
      <c r="LBA131" s="42"/>
      <c r="LBB131" s="41"/>
      <c r="LBC131" s="43"/>
      <c r="LBD131" s="44"/>
      <c r="LBE131" s="41"/>
      <c r="LBF131" s="41"/>
      <c r="LBG131" s="41"/>
      <c r="LBH131" s="38"/>
      <c r="LBI131" s="38"/>
      <c r="LBJ131" s="38"/>
      <c r="LBK131" s="38"/>
      <c r="LBL131" s="39"/>
      <c r="LBM131" s="40"/>
      <c r="LBN131" s="41"/>
      <c r="LBO131" s="41"/>
      <c r="LBP131" s="41"/>
      <c r="LBQ131" s="42"/>
      <c r="LBR131" s="41"/>
      <c r="LBS131" s="43"/>
      <c r="LBT131" s="44"/>
      <c r="LBU131" s="41"/>
      <c r="LBV131" s="41"/>
      <c r="LBW131" s="41"/>
      <c r="LBX131" s="38"/>
      <c r="LBY131" s="38"/>
      <c r="LBZ131" s="38"/>
      <c r="LCA131" s="38"/>
      <c r="LCB131" s="39"/>
      <c r="LCC131" s="40"/>
      <c r="LCD131" s="41"/>
      <c r="LCE131" s="41"/>
      <c r="LCF131" s="41"/>
      <c r="LCG131" s="42"/>
      <c r="LCH131" s="41"/>
      <c r="LCI131" s="43"/>
      <c r="LCJ131" s="44"/>
      <c r="LCK131" s="41"/>
      <c r="LCL131" s="41"/>
      <c r="LCM131" s="41"/>
      <c r="LCN131" s="38"/>
      <c r="LCO131" s="38"/>
      <c r="LCP131" s="38"/>
      <c r="LCQ131" s="38"/>
      <c r="LCR131" s="39"/>
      <c r="LCS131" s="40"/>
      <c r="LCT131" s="41"/>
      <c r="LCU131" s="41"/>
      <c r="LCV131" s="41"/>
      <c r="LCW131" s="42"/>
      <c r="LCX131" s="41"/>
      <c r="LCY131" s="43"/>
      <c r="LCZ131" s="44"/>
      <c r="LDA131" s="41"/>
      <c r="LDB131" s="41"/>
      <c r="LDC131" s="41"/>
      <c r="LDD131" s="38"/>
      <c r="LDE131" s="38"/>
      <c r="LDF131" s="38"/>
      <c r="LDG131" s="38"/>
      <c r="LDH131" s="39"/>
      <c r="LDI131" s="40"/>
      <c r="LDJ131" s="41"/>
      <c r="LDK131" s="41"/>
      <c r="LDL131" s="41"/>
      <c r="LDM131" s="42"/>
      <c r="LDN131" s="41"/>
      <c r="LDO131" s="43"/>
      <c r="LDP131" s="44"/>
      <c r="LDQ131" s="41"/>
      <c r="LDR131" s="41"/>
      <c r="LDS131" s="41"/>
      <c r="LDT131" s="38"/>
      <c r="LDU131" s="38"/>
      <c r="LDV131" s="38"/>
      <c r="LDW131" s="38"/>
      <c r="LDX131" s="39"/>
      <c r="LDY131" s="40"/>
      <c r="LDZ131" s="41"/>
      <c r="LEA131" s="41"/>
      <c r="LEB131" s="41"/>
      <c r="LEC131" s="42"/>
      <c r="LED131" s="41"/>
      <c r="LEE131" s="43"/>
      <c r="LEF131" s="44"/>
      <c r="LEG131" s="41"/>
      <c r="LEH131" s="41"/>
      <c r="LEI131" s="41"/>
      <c r="LEJ131" s="38"/>
      <c r="LEK131" s="38"/>
      <c r="LEL131" s="38"/>
      <c r="LEM131" s="38"/>
      <c r="LEN131" s="39"/>
      <c r="LEO131" s="40"/>
      <c r="LEP131" s="41"/>
      <c r="LEQ131" s="41"/>
      <c r="LER131" s="41"/>
      <c r="LES131" s="42"/>
      <c r="LET131" s="41"/>
      <c r="LEU131" s="43"/>
      <c r="LEV131" s="44"/>
      <c r="LEW131" s="41"/>
      <c r="LEX131" s="41"/>
      <c r="LEY131" s="41"/>
      <c r="LEZ131" s="38"/>
      <c r="LFA131" s="38"/>
      <c r="LFB131" s="38"/>
      <c r="LFC131" s="38"/>
      <c r="LFD131" s="39"/>
      <c r="LFE131" s="40"/>
      <c r="LFF131" s="41"/>
      <c r="LFG131" s="41"/>
      <c r="LFH131" s="41"/>
      <c r="LFI131" s="42"/>
      <c r="LFJ131" s="41"/>
      <c r="LFK131" s="43"/>
      <c r="LFL131" s="44"/>
      <c r="LFM131" s="41"/>
      <c r="LFN131" s="41"/>
      <c r="LFO131" s="41"/>
      <c r="LFP131" s="38"/>
      <c r="LFQ131" s="38"/>
      <c r="LFR131" s="38"/>
      <c r="LFS131" s="38"/>
      <c r="LFT131" s="39"/>
      <c r="LFU131" s="40"/>
      <c r="LFV131" s="41"/>
      <c r="LFW131" s="41"/>
      <c r="LFX131" s="41"/>
      <c r="LFY131" s="42"/>
      <c r="LFZ131" s="41"/>
      <c r="LGA131" s="43"/>
      <c r="LGB131" s="44"/>
      <c r="LGC131" s="41"/>
      <c r="LGD131" s="41"/>
      <c r="LGE131" s="41"/>
      <c r="LGF131" s="38"/>
      <c r="LGG131" s="38"/>
      <c r="LGH131" s="38"/>
      <c r="LGI131" s="38"/>
      <c r="LGJ131" s="39"/>
      <c r="LGK131" s="40"/>
      <c r="LGL131" s="41"/>
      <c r="LGM131" s="41"/>
      <c r="LGN131" s="41"/>
      <c r="LGO131" s="42"/>
      <c r="LGP131" s="41"/>
      <c r="LGQ131" s="43"/>
      <c r="LGR131" s="44"/>
      <c r="LGS131" s="41"/>
      <c r="LGT131" s="41"/>
      <c r="LGU131" s="41"/>
      <c r="LGV131" s="38"/>
      <c r="LGW131" s="38"/>
      <c r="LGX131" s="38"/>
      <c r="LGY131" s="38"/>
      <c r="LGZ131" s="39"/>
      <c r="LHA131" s="40"/>
      <c r="LHB131" s="41"/>
      <c r="LHC131" s="41"/>
      <c r="LHD131" s="41"/>
      <c r="LHE131" s="42"/>
      <c r="LHF131" s="41"/>
      <c r="LHG131" s="43"/>
      <c r="LHH131" s="44"/>
      <c r="LHI131" s="41"/>
      <c r="LHJ131" s="41"/>
      <c r="LHK131" s="41"/>
      <c r="LHL131" s="38"/>
      <c r="LHM131" s="38"/>
      <c r="LHN131" s="38"/>
      <c r="LHO131" s="38"/>
      <c r="LHP131" s="39"/>
      <c r="LHQ131" s="40"/>
      <c r="LHR131" s="41"/>
      <c r="LHS131" s="41"/>
      <c r="LHT131" s="41"/>
      <c r="LHU131" s="42"/>
      <c r="LHV131" s="41"/>
      <c r="LHW131" s="43"/>
      <c r="LHX131" s="44"/>
      <c r="LHY131" s="41"/>
      <c r="LHZ131" s="41"/>
      <c r="LIA131" s="41"/>
      <c r="LIB131" s="38"/>
      <c r="LIC131" s="38"/>
      <c r="LID131" s="38"/>
      <c r="LIE131" s="38"/>
      <c r="LIF131" s="39"/>
      <c r="LIG131" s="40"/>
      <c r="LIH131" s="41"/>
      <c r="LII131" s="41"/>
      <c r="LIJ131" s="41"/>
      <c r="LIK131" s="42"/>
      <c r="LIL131" s="41"/>
      <c r="LIM131" s="43"/>
      <c r="LIN131" s="44"/>
      <c r="LIO131" s="41"/>
      <c r="LIP131" s="41"/>
      <c r="LIQ131" s="41"/>
      <c r="LIR131" s="38"/>
      <c r="LIS131" s="38"/>
      <c r="LIT131" s="38"/>
      <c r="LIU131" s="38"/>
      <c r="LIV131" s="39"/>
      <c r="LIW131" s="40"/>
      <c r="LIX131" s="41"/>
      <c r="LIY131" s="41"/>
      <c r="LIZ131" s="41"/>
      <c r="LJA131" s="42"/>
      <c r="LJB131" s="41"/>
      <c r="LJC131" s="43"/>
      <c r="LJD131" s="44"/>
      <c r="LJE131" s="41"/>
      <c r="LJF131" s="41"/>
      <c r="LJG131" s="41"/>
      <c r="LJH131" s="38"/>
      <c r="LJI131" s="38"/>
      <c r="LJJ131" s="38"/>
      <c r="LJK131" s="38"/>
      <c r="LJL131" s="39"/>
      <c r="LJM131" s="40"/>
      <c r="LJN131" s="41"/>
      <c r="LJO131" s="41"/>
      <c r="LJP131" s="41"/>
      <c r="LJQ131" s="42"/>
      <c r="LJR131" s="41"/>
      <c r="LJS131" s="43"/>
      <c r="LJT131" s="44"/>
      <c r="LJU131" s="41"/>
      <c r="LJV131" s="41"/>
      <c r="LJW131" s="41"/>
      <c r="LJX131" s="38"/>
      <c r="LJY131" s="38"/>
      <c r="LJZ131" s="38"/>
      <c r="LKA131" s="38"/>
      <c r="LKB131" s="39"/>
      <c r="LKC131" s="40"/>
      <c r="LKD131" s="41"/>
      <c r="LKE131" s="41"/>
      <c r="LKF131" s="41"/>
      <c r="LKG131" s="42"/>
      <c r="LKH131" s="41"/>
      <c r="LKI131" s="43"/>
      <c r="LKJ131" s="44"/>
      <c r="LKK131" s="41"/>
      <c r="LKL131" s="41"/>
      <c r="LKM131" s="41"/>
      <c r="LKN131" s="38"/>
      <c r="LKO131" s="38"/>
      <c r="LKP131" s="38"/>
      <c r="LKQ131" s="38"/>
      <c r="LKR131" s="39"/>
      <c r="LKS131" s="40"/>
      <c r="LKT131" s="41"/>
      <c r="LKU131" s="41"/>
      <c r="LKV131" s="41"/>
      <c r="LKW131" s="42"/>
      <c r="LKX131" s="41"/>
      <c r="LKY131" s="43"/>
      <c r="LKZ131" s="44"/>
      <c r="LLA131" s="41"/>
      <c r="LLB131" s="41"/>
      <c r="LLC131" s="41"/>
      <c r="LLD131" s="38"/>
      <c r="LLE131" s="38"/>
      <c r="LLF131" s="38"/>
      <c r="LLG131" s="38"/>
      <c r="LLH131" s="39"/>
      <c r="LLI131" s="40"/>
      <c r="LLJ131" s="41"/>
      <c r="LLK131" s="41"/>
      <c r="LLL131" s="41"/>
      <c r="LLM131" s="42"/>
      <c r="LLN131" s="41"/>
      <c r="LLO131" s="43"/>
      <c r="LLP131" s="44"/>
      <c r="LLQ131" s="41"/>
      <c r="LLR131" s="41"/>
      <c r="LLS131" s="41"/>
      <c r="LLT131" s="38"/>
      <c r="LLU131" s="38"/>
      <c r="LLV131" s="38"/>
      <c r="LLW131" s="38"/>
      <c r="LLX131" s="39"/>
      <c r="LLY131" s="40"/>
      <c r="LLZ131" s="41"/>
      <c r="LMA131" s="41"/>
      <c r="LMB131" s="41"/>
      <c r="LMC131" s="42"/>
      <c r="LMD131" s="41"/>
      <c r="LME131" s="43"/>
      <c r="LMF131" s="44"/>
      <c r="LMG131" s="41"/>
      <c r="LMH131" s="41"/>
      <c r="LMI131" s="41"/>
      <c r="LMJ131" s="38"/>
      <c r="LMK131" s="38"/>
      <c r="LML131" s="38"/>
      <c r="LMM131" s="38"/>
      <c r="LMN131" s="39"/>
      <c r="LMO131" s="40"/>
      <c r="LMP131" s="41"/>
      <c r="LMQ131" s="41"/>
      <c r="LMR131" s="41"/>
      <c r="LMS131" s="42"/>
      <c r="LMT131" s="41"/>
      <c r="LMU131" s="43"/>
      <c r="LMV131" s="44"/>
      <c r="LMW131" s="41"/>
      <c r="LMX131" s="41"/>
      <c r="LMY131" s="41"/>
      <c r="LMZ131" s="38"/>
      <c r="LNA131" s="38"/>
      <c r="LNB131" s="38"/>
      <c r="LNC131" s="38"/>
      <c r="LND131" s="39"/>
      <c r="LNE131" s="40"/>
      <c r="LNF131" s="41"/>
      <c r="LNG131" s="41"/>
      <c r="LNH131" s="41"/>
      <c r="LNI131" s="42"/>
      <c r="LNJ131" s="41"/>
      <c r="LNK131" s="43"/>
      <c r="LNL131" s="44"/>
      <c r="LNM131" s="41"/>
      <c r="LNN131" s="41"/>
      <c r="LNO131" s="41"/>
      <c r="LNP131" s="38"/>
      <c r="LNQ131" s="38"/>
      <c r="LNR131" s="38"/>
      <c r="LNS131" s="38"/>
      <c r="LNT131" s="39"/>
      <c r="LNU131" s="40"/>
      <c r="LNV131" s="41"/>
      <c r="LNW131" s="41"/>
      <c r="LNX131" s="41"/>
      <c r="LNY131" s="42"/>
      <c r="LNZ131" s="41"/>
      <c r="LOA131" s="43"/>
      <c r="LOB131" s="44"/>
      <c r="LOC131" s="41"/>
      <c r="LOD131" s="41"/>
      <c r="LOE131" s="41"/>
      <c r="LOF131" s="38"/>
      <c r="LOG131" s="38"/>
      <c r="LOH131" s="38"/>
      <c r="LOI131" s="38"/>
      <c r="LOJ131" s="39"/>
      <c r="LOK131" s="40"/>
      <c r="LOL131" s="41"/>
      <c r="LOM131" s="41"/>
      <c r="LON131" s="41"/>
      <c r="LOO131" s="42"/>
      <c r="LOP131" s="41"/>
      <c r="LOQ131" s="43"/>
      <c r="LOR131" s="44"/>
      <c r="LOS131" s="41"/>
      <c r="LOT131" s="41"/>
      <c r="LOU131" s="41"/>
      <c r="LOV131" s="38"/>
      <c r="LOW131" s="38"/>
      <c r="LOX131" s="38"/>
      <c r="LOY131" s="38"/>
      <c r="LOZ131" s="39"/>
      <c r="LPA131" s="40"/>
      <c r="LPB131" s="41"/>
      <c r="LPC131" s="41"/>
      <c r="LPD131" s="41"/>
      <c r="LPE131" s="42"/>
      <c r="LPF131" s="41"/>
      <c r="LPG131" s="43"/>
      <c r="LPH131" s="44"/>
      <c r="LPI131" s="41"/>
      <c r="LPJ131" s="41"/>
      <c r="LPK131" s="41"/>
      <c r="LPL131" s="38"/>
      <c r="LPM131" s="38"/>
      <c r="LPN131" s="38"/>
      <c r="LPO131" s="38"/>
      <c r="LPP131" s="39"/>
      <c r="LPQ131" s="40"/>
      <c r="LPR131" s="41"/>
      <c r="LPS131" s="41"/>
      <c r="LPT131" s="41"/>
      <c r="LPU131" s="42"/>
      <c r="LPV131" s="41"/>
      <c r="LPW131" s="43"/>
      <c r="LPX131" s="44"/>
      <c r="LPY131" s="41"/>
      <c r="LPZ131" s="41"/>
      <c r="LQA131" s="41"/>
      <c r="LQB131" s="38"/>
      <c r="LQC131" s="38"/>
      <c r="LQD131" s="38"/>
      <c r="LQE131" s="38"/>
      <c r="LQF131" s="39"/>
      <c r="LQG131" s="40"/>
      <c r="LQH131" s="41"/>
      <c r="LQI131" s="41"/>
      <c r="LQJ131" s="41"/>
      <c r="LQK131" s="42"/>
      <c r="LQL131" s="41"/>
      <c r="LQM131" s="43"/>
      <c r="LQN131" s="44"/>
      <c r="LQO131" s="41"/>
      <c r="LQP131" s="41"/>
      <c r="LQQ131" s="41"/>
      <c r="LQR131" s="38"/>
      <c r="LQS131" s="38"/>
      <c r="LQT131" s="38"/>
      <c r="LQU131" s="38"/>
      <c r="LQV131" s="39"/>
      <c r="LQW131" s="40"/>
      <c r="LQX131" s="41"/>
      <c r="LQY131" s="41"/>
      <c r="LQZ131" s="41"/>
      <c r="LRA131" s="42"/>
      <c r="LRB131" s="41"/>
      <c r="LRC131" s="43"/>
      <c r="LRD131" s="44"/>
      <c r="LRE131" s="41"/>
      <c r="LRF131" s="41"/>
      <c r="LRG131" s="41"/>
      <c r="LRH131" s="38"/>
      <c r="LRI131" s="38"/>
      <c r="LRJ131" s="38"/>
      <c r="LRK131" s="38"/>
      <c r="LRL131" s="39"/>
      <c r="LRM131" s="40"/>
      <c r="LRN131" s="41"/>
      <c r="LRO131" s="41"/>
      <c r="LRP131" s="41"/>
      <c r="LRQ131" s="42"/>
      <c r="LRR131" s="41"/>
      <c r="LRS131" s="43"/>
      <c r="LRT131" s="44"/>
      <c r="LRU131" s="41"/>
      <c r="LRV131" s="41"/>
      <c r="LRW131" s="41"/>
      <c r="LRX131" s="38"/>
      <c r="LRY131" s="38"/>
      <c r="LRZ131" s="38"/>
      <c r="LSA131" s="38"/>
      <c r="LSB131" s="39"/>
      <c r="LSC131" s="40"/>
      <c r="LSD131" s="41"/>
      <c r="LSE131" s="41"/>
      <c r="LSF131" s="41"/>
      <c r="LSG131" s="42"/>
      <c r="LSH131" s="41"/>
      <c r="LSI131" s="43"/>
      <c r="LSJ131" s="44"/>
      <c r="LSK131" s="41"/>
      <c r="LSL131" s="41"/>
      <c r="LSM131" s="41"/>
      <c r="LSN131" s="38"/>
      <c r="LSO131" s="38"/>
      <c r="LSP131" s="38"/>
      <c r="LSQ131" s="38"/>
      <c r="LSR131" s="39"/>
      <c r="LSS131" s="40"/>
      <c r="LST131" s="41"/>
      <c r="LSU131" s="41"/>
      <c r="LSV131" s="41"/>
      <c r="LSW131" s="42"/>
      <c r="LSX131" s="41"/>
      <c r="LSY131" s="43"/>
      <c r="LSZ131" s="44"/>
      <c r="LTA131" s="41"/>
      <c r="LTB131" s="41"/>
      <c r="LTC131" s="41"/>
      <c r="LTD131" s="38"/>
      <c r="LTE131" s="38"/>
      <c r="LTF131" s="38"/>
      <c r="LTG131" s="38"/>
      <c r="LTH131" s="39"/>
      <c r="LTI131" s="40"/>
      <c r="LTJ131" s="41"/>
      <c r="LTK131" s="41"/>
      <c r="LTL131" s="41"/>
      <c r="LTM131" s="42"/>
      <c r="LTN131" s="41"/>
      <c r="LTO131" s="43"/>
      <c r="LTP131" s="44"/>
      <c r="LTQ131" s="41"/>
      <c r="LTR131" s="41"/>
      <c r="LTS131" s="41"/>
      <c r="LTT131" s="38"/>
      <c r="LTU131" s="38"/>
      <c r="LTV131" s="38"/>
      <c r="LTW131" s="38"/>
      <c r="LTX131" s="39"/>
      <c r="LTY131" s="40"/>
      <c r="LTZ131" s="41"/>
      <c r="LUA131" s="41"/>
      <c r="LUB131" s="41"/>
      <c r="LUC131" s="42"/>
      <c r="LUD131" s="41"/>
      <c r="LUE131" s="43"/>
      <c r="LUF131" s="44"/>
      <c r="LUG131" s="41"/>
      <c r="LUH131" s="41"/>
      <c r="LUI131" s="41"/>
      <c r="LUJ131" s="38"/>
      <c r="LUK131" s="38"/>
      <c r="LUL131" s="38"/>
      <c r="LUM131" s="38"/>
      <c r="LUN131" s="39"/>
      <c r="LUO131" s="40"/>
      <c r="LUP131" s="41"/>
      <c r="LUQ131" s="41"/>
      <c r="LUR131" s="41"/>
      <c r="LUS131" s="42"/>
      <c r="LUT131" s="41"/>
      <c r="LUU131" s="43"/>
      <c r="LUV131" s="44"/>
      <c r="LUW131" s="41"/>
      <c r="LUX131" s="41"/>
      <c r="LUY131" s="41"/>
      <c r="LUZ131" s="38"/>
      <c r="LVA131" s="38"/>
      <c r="LVB131" s="38"/>
      <c r="LVC131" s="38"/>
      <c r="LVD131" s="39"/>
      <c r="LVE131" s="40"/>
      <c r="LVF131" s="41"/>
      <c r="LVG131" s="41"/>
      <c r="LVH131" s="41"/>
      <c r="LVI131" s="42"/>
      <c r="LVJ131" s="41"/>
      <c r="LVK131" s="43"/>
      <c r="LVL131" s="44"/>
      <c r="LVM131" s="41"/>
      <c r="LVN131" s="41"/>
      <c r="LVO131" s="41"/>
      <c r="LVP131" s="38"/>
      <c r="LVQ131" s="38"/>
      <c r="LVR131" s="38"/>
      <c r="LVS131" s="38"/>
      <c r="LVT131" s="39"/>
      <c r="LVU131" s="40"/>
      <c r="LVV131" s="41"/>
      <c r="LVW131" s="41"/>
      <c r="LVX131" s="41"/>
      <c r="LVY131" s="42"/>
      <c r="LVZ131" s="41"/>
      <c r="LWA131" s="43"/>
      <c r="LWB131" s="44"/>
      <c r="LWC131" s="41"/>
      <c r="LWD131" s="41"/>
      <c r="LWE131" s="41"/>
      <c r="LWF131" s="38"/>
      <c r="LWG131" s="38"/>
      <c r="LWH131" s="38"/>
      <c r="LWI131" s="38"/>
      <c r="LWJ131" s="39"/>
      <c r="LWK131" s="40"/>
      <c r="LWL131" s="41"/>
      <c r="LWM131" s="41"/>
      <c r="LWN131" s="41"/>
      <c r="LWO131" s="42"/>
      <c r="LWP131" s="41"/>
      <c r="LWQ131" s="43"/>
      <c r="LWR131" s="44"/>
      <c r="LWS131" s="41"/>
      <c r="LWT131" s="41"/>
      <c r="LWU131" s="41"/>
      <c r="LWV131" s="38"/>
      <c r="LWW131" s="38"/>
      <c r="LWX131" s="38"/>
      <c r="LWY131" s="38"/>
      <c r="LWZ131" s="39"/>
      <c r="LXA131" s="40"/>
      <c r="LXB131" s="41"/>
      <c r="LXC131" s="41"/>
      <c r="LXD131" s="41"/>
      <c r="LXE131" s="42"/>
      <c r="LXF131" s="41"/>
      <c r="LXG131" s="43"/>
      <c r="LXH131" s="44"/>
      <c r="LXI131" s="41"/>
      <c r="LXJ131" s="41"/>
      <c r="LXK131" s="41"/>
      <c r="LXL131" s="38"/>
      <c r="LXM131" s="38"/>
      <c r="LXN131" s="38"/>
      <c r="LXO131" s="38"/>
      <c r="LXP131" s="39"/>
      <c r="LXQ131" s="40"/>
      <c r="LXR131" s="41"/>
      <c r="LXS131" s="41"/>
      <c r="LXT131" s="41"/>
      <c r="LXU131" s="42"/>
      <c r="LXV131" s="41"/>
      <c r="LXW131" s="43"/>
      <c r="LXX131" s="44"/>
      <c r="LXY131" s="41"/>
      <c r="LXZ131" s="41"/>
      <c r="LYA131" s="41"/>
      <c r="LYB131" s="38"/>
      <c r="LYC131" s="38"/>
      <c r="LYD131" s="38"/>
      <c r="LYE131" s="38"/>
      <c r="LYF131" s="39"/>
      <c r="LYG131" s="40"/>
      <c r="LYH131" s="41"/>
      <c r="LYI131" s="41"/>
      <c r="LYJ131" s="41"/>
      <c r="LYK131" s="42"/>
      <c r="LYL131" s="41"/>
      <c r="LYM131" s="43"/>
      <c r="LYN131" s="44"/>
      <c r="LYO131" s="41"/>
      <c r="LYP131" s="41"/>
      <c r="LYQ131" s="41"/>
      <c r="LYR131" s="38"/>
      <c r="LYS131" s="38"/>
      <c r="LYT131" s="38"/>
      <c r="LYU131" s="38"/>
      <c r="LYV131" s="39"/>
      <c r="LYW131" s="40"/>
      <c r="LYX131" s="41"/>
      <c r="LYY131" s="41"/>
      <c r="LYZ131" s="41"/>
      <c r="LZA131" s="42"/>
      <c r="LZB131" s="41"/>
      <c r="LZC131" s="43"/>
      <c r="LZD131" s="44"/>
      <c r="LZE131" s="41"/>
      <c r="LZF131" s="41"/>
      <c r="LZG131" s="41"/>
      <c r="LZH131" s="38"/>
      <c r="LZI131" s="38"/>
      <c r="LZJ131" s="38"/>
      <c r="LZK131" s="38"/>
      <c r="LZL131" s="39"/>
      <c r="LZM131" s="40"/>
      <c r="LZN131" s="41"/>
      <c r="LZO131" s="41"/>
      <c r="LZP131" s="41"/>
      <c r="LZQ131" s="42"/>
      <c r="LZR131" s="41"/>
      <c r="LZS131" s="43"/>
      <c r="LZT131" s="44"/>
      <c r="LZU131" s="41"/>
      <c r="LZV131" s="41"/>
      <c r="LZW131" s="41"/>
      <c r="LZX131" s="38"/>
      <c r="LZY131" s="38"/>
      <c r="LZZ131" s="38"/>
      <c r="MAA131" s="38"/>
      <c r="MAB131" s="39"/>
      <c r="MAC131" s="40"/>
      <c r="MAD131" s="41"/>
      <c r="MAE131" s="41"/>
      <c r="MAF131" s="41"/>
      <c r="MAG131" s="42"/>
      <c r="MAH131" s="41"/>
      <c r="MAI131" s="43"/>
      <c r="MAJ131" s="44"/>
      <c r="MAK131" s="41"/>
      <c r="MAL131" s="41"/>
      <c r="MAM131" s="41"/>
      <c r="MAN131" s="38"/>
      <c r="MAO131" s="38"/>
      <c r="MAP131" s="38"/>
      <c r="MAQ131" s="38"/>
      <c r="MAR131" s="39"/>
      <c r="MAS131" s="40"/>
      <c r="MAT131" s="41"/>
      <c r="MAU131" s="41"/>
      <c r="MAV131" s="41"/>
      <c r="MAW131" s="42"/>
      <c r="MAX131" s="41"/>
      <c r="MAY131" s="43"/>
      <c r="MAZ131" s="44"/>
      <c r="MBA131" s="41"/>
      <c r="MBB131" s="41"/>
      <c r="MBC131" s="41"/>
      <c r="MBD131" s="38"/>
      <c r="MBE131" s="38"/>
      <c r="MBF131" s="38"/>
      <c r="MBG131" s="38"/>
      <c r="MBH131" s="39"/>
      <c r="MBI131" s="40"/>
      <c r="MBJ131" s="41"/>
      <c r="MBK131" s="41"/>
      <c r="MBL131" s="41"/>
      <c r="MBM131" s="42"/>
      <c r="MBN131" s="41"/>
      <c r="MBO131" s="43"/>
      <c r="MBP131" s="44"/>
      <c r="MBQ131" s="41"/>
      <c r="MBR131" s="41"/>
      <c r="MBS131" s="41"/>
      <c r="MBT131" s="38"/>
      <c r="MBU131" s="38"/>
      <c r="MBV131" s="38"/>
      <c r="MBW131" s="38"/>
      <c r="MBX131" s="39"/>
      <c r="MBY131" s="40"/>
      <c r="MBZ131" s="41"/>
      <c r="MCA131" s="41"/>
      <c r="MCB131" s="41"/>
      <c r="MCC131" s="42"/>
      <c r="MCD131" s="41"/>
      <c r="MCE131" s="43"/>
      <c r="MCF131" s="44"/>
      <c r="MCG131" s="41"/>
      <c r="MCH131" s="41"/>
      <c r="MCI131" s="41"/>
      <c r="MCJ131" s="38"/>
      <c r="MCK131" s="38"/>
      <c r="MCL131" s="38"/>
      <c r="MCM131" s="38"/>
      <c r="MCN131" s="39"/>
      <c r="MCO131" s="40"/>
      <c r="MCP131" s="41"/>
      <c r="MCQ131" s="41"/>
      <c r="MCR131" s="41"/>
      <c r="MCS131" s="42"/>
      <c r="MCT131" s="41"/>
      <c r="MCU131" s="43"/>
      <c r="MCV131" s="44"/>
      <c r="MCW131" s="41"/>
      <c r="MCX131" s="41"/>
      <c r="MCY131" s="41"/>
      <c r="MCZ131" s="38"/>
      <c r="MDA131" s="38"/>
      <c r="MDB131" s="38"/>
      <c r="MDC131" s="38"/>
      <c r="MDD131" s="39"/>
      <c r="MDE131" s="40"/>
      <c r="MDF131" s="41"/>
      <c r="MDG131" s="41"/>
      <c r="MDH131" s="41"/>
      <c r="MDI131" s="42"/>
      <c r="MDJ131" s="41"/>
      <c r="MDK131" s="43"/>
      <c r="MDL131" s="44"/>
      <c r="MDM131" s="41"/>
      <c r="MDN131" s="41"/>
      <c r="MDO131" s="41"/>
      <c r="MDP131" s="38"/>
      <c r="MDQ131" s="38"/>
      <c r="MDR131" s="38"/>
      <c r="MDS131" s="38"/>
      <c r="MDT131" s="39"/>
      <c r="MDU131" s="40"/>
      <c r="MDV131" s="41"/>
      <c r="MDW131" s="41"/>
      <c r="MDX131" s="41"/>
      <c r="MDY131" s="42"/>
      <c r="MDZ131" s="41"/>
      <c r="MEA131" s="43"/>
      <c r="MEB131" s="44"/>
      <c r="MEC131" s="41"/>
      <c r="MED131" s="41"/>
      <c r="MEE131" s="41"/>
      <c r="MEF131" s="38"/>
      <c r="MEG131" s="38"/>
      <c r="MEH131" s="38"/>
      <c r="MEI131" s="38"/>
      <c r="MEJ131" s="39"/>
      <c r="MEK131" s="40"/>
      <c r="MEL131" s="41"/>
      <c r="MEM131" s="41"/>
      <c r="MEN131" s="41"/>
      <c r="MEO131" s="42"/>
      <c r="MEP131" s="41"/>
      <c r="MEQ131" s="43"/>
      <c r="MER131" s="44"/>
      <c r="MES131" s="41"/>
      <c r="MET131" s="41"/>
      <c r="MEU131" s="41"/>
      <c r="MEV131" s="38"/>
      <c r="MEW131" s="38"/>
      <c r="MEX131" s="38"/>
      <c r="MEY131" s="38"/>
      <c r="MEZ131" s="39"/>
      <c r="MFA131" s="40"/>
      <c r="MFB131" s="41"/>
      <c r="MFC131" s="41"/>
      <c r="MFD131" s="41"/>
      <c r="MFE131" s="42"/>
      <c r="MFF131" s="41"/>
      <c r="MFG131" s="43"/>
      <c r="MFH131" s="44"/>
      <c r="MFI131" s="41"/>
      <c r="MFJ131" s="41"/>
      <c r="MFK131" s="41"/>
      <c r="MFL131" s="38"/>
      <c r="MFM131" s="38"/>
      <c r="MFN131" s="38"/>
      <c r="MFO131" s="38"/>
      <c r="MFP131" s="39"/>
      <c r="MFQ131" s="40"/>
      <c r="MFR131" s="41"/>
      <c r="MFS131" s="41"/>
      <c r="MFT131" s="41"/>
      <c r="MFU131" s="42"/>
      <c r="MFV131" s="41"/>
      <c r="MFW131" s="43"/>
      <c r="MFX131" s="44"/>
      <c r="MFY131" s="41"/>
      <c r="MFZ131" s="41"/>
      <c r="MGA131" s="41"/>
      <c r="MGB131" s="38"/>
      <c r="MGC131" s="38"/>
      <c r="MGD131" s="38"/>
      <c r="MGE131" s="38"/>
      <c r="MGF131" s="39"/>
      <c r="MGG131" s="40"/>
      <c r="MGH131" s="41"/>
      <c r="MGI131" s="41"/>
      <c r="MGJ131" s="41"/>
      <c r="MGK131" s="42"/>
      <c r="MGL131" s="41"/>
      <c r="MGM131" s="43"/>
      <c r="MGN131" s="44"/>
      <c r="MGO131" s="41"/>
      <c r="MGP131" s="41"/>
      <c r="MGQ131" s="41"/>
      <c r="MGR131" s="38"/>
      <c r="MGS131" s="38"/>
      <c r="MGT131" s="38"/>
      <c r="MGU131" s="38"/>
      <c r="MGV131" s="39"/>
      <c r="MGW131" s="40"/>
      <c r="MGX131" s="41"/>
      <c r="MGY131" s="41"/>
      <c r="MGZ131" s="41"/>
      <c r="MHA131" s="42"/>
      <c r="MHB131" s="41"/>
      <c r="MHC131" s="43"/>
      <c r="MHD131" s="44"/>
      <c r="MHE131" s="41"/>
      <c r="MHF131" s="41"/>
      <c r="MHG131" s="41"/>
      <c r="MHH131" s="38"/>
      <c r="MHI131" s="38"/>
      <c r="MHJ131" s="38"/>
      <c r="MHK131" s="38"/>
      <c r="MHL131" s="39"/>
      <c r="MHM131" s="40"/>
      <c r="MHN131" s="41"/>
      <c r="MHO131" s="41"/>
      <c r="MHP131" s="41"/>
      <c r="MHQ131" s="42"/>
      <c r="MHR131" s="41"/>
      <c r="MHS131" s="43"/>
      <c r="MHT131" s="44"/>
      <c r="MHU131" s="41"/>
      <c r="MHV131" s="41"/>
      <c r="MHW131" s="41"/>
      <c r="MHX131" s="38"/>
      <c r="MHY131" s="38"/>
      <c r="MHZ131" s="38"/>
      <c r="MIA131" s="38"/>
      <c r="MIB131" s="39"/>
      <c r="MIC131" s="40"/>
      <c r="MID131" s="41"/>
      <c r="MIE131" s="41"/>
      <c r="MIF131" s="41"/>
      <c r="MIG131" s="42"/>
      <c r="MIH131" s="41"/>
      <c r="MII131" s="43"/>
      <c r="MIJ131" s="44"/>
      <c r="MIK131" s="41"/>
      <c r="MIL131" s="41"/>
      <c r="MIM131" s="41"/>
      <c r="MIN131" s="38"/>
      <c r="MIO131" s="38"/>
      <c r="MIP131" s="38"/>
      <c r="MIQ131" s="38"/>
      <c r="MIR131" s="39"/>
      <c r="MIS131" s="40"/>
      <c r="MIT131" s="41"/>
      <c r="MIU131" s="41"/>
      <c r="MIV131" s="41"/>
      <c r="MIW131" s="42"/>
      <c r="MIX131" s="41"/>
      <c r="MIY131" s="43"/>
      <c r="MIZ131" s="44"/>
      <c r="MJA131" s="41"/>
      <c r="MJB131" s="41"/>
      <c r="MJC131" s="41"/>
      <c r="MJD131" s="38"/>
      <c r="MJE131" s="38"/>
      <c r="MJF131" s="38"/>
      <c r="MJG131" s="38"/>
      <c r="MJH131" s="39"/>
      <c r="MJI131" s="40"/>
      <c r="MJJ131" s="41"/>
      <c r="MJK131" s="41"/>
      <c r="MJL131" s="41"/>
      <c r="MJM131" s="42"/>
      <c r="MJN131" s="41"/>
      <c r="MJO131" s="43"/>
      <c r="MJP131" s="44"/>
      <c r="MJQ131" s="41"/>
      <c r="MJR131" s="41"/>
      <c r="MJS131" s="41"/>
      <c r="MJT131" s="38"/>
      <c r="MJU131" s="38"/>
      <c r="MJV131" s="38"/>
      <c r="MJW131" s="38"/>
      <c r="MJX131" s="39"/>
      <c r="MJY131" s="40"/>
      <c r="MJZ131" s="41"/>
      <c r="MKA131" s="41"/>
      <c r="MKB131" s="41"/>
      <c r="MKC131" s="42"/>
      <c r="MKD131" s="41"/>
      <c r="MKE131" s="43"/>
      <c r="MKF131" s="44"/>
      <c r="MKG131" s="41"/>
      <c r="MKH131" s="41"/>
      <c r="MKI131" s="41"/>
      <c r="MKJ131" s="38"/>
      <c r="MKK131" s="38"/>
      <c r="MKL131" s="38"/>
      <c r="MKM131" s="38"/>
      <c r="MKN131" s="39"/>
      <c r="MKO131" s="40"/>
      <c r="MKP131" s="41"/>
      <c r="MKQ131" s="41"/>
      <c r="MKR131" s="41"/>
      <c r="MKS131" s="42"/>
      <c r="MKT131" s="41"/>
      <c r="MKU131" s="43"/>
      <c r="MKV131" s="44"/>
      <c r="MKW131" s="41"/>
      <c r="MKX131" s="41"/>
      <c r="MKY131" s="41"/>
      <c r="MKZ131" s="38"/>
      <c r="MLA131" s="38"/>
      <c r="MLB131" s="38"/>
      <c r="MLC131" s="38"/>
      <c r="MLD131" s="39"/>
      <c r="MLE131" s="40"/>
      <c r="MLF131" s="41"/>
      <c r="MLG131" s="41"/>
      <c r="MLH131" s="41"/>
      <c r="MLI131" s="42"/>
      <c r="MLJ131" s="41"/>
      <c r="MLK131" s="43"/>
      <c r="MLL131" s="44"/>
      <c r="MLM131" s="41"/>
      <c r="MLN131" s="41"/>
      <c r="MLO131" s="41"/>
      <c r="MLP131" s="38"/>
      <c r="MLQ131" s="38"/>
      <c r="MLR131" s="38"/>
      <c r="MLS131" s="38"/>
      <c r="MLT131" s="39"/>
      <c r="MLU131" s="40"/>
      <c r="MLV131" s="41"/>
      <c r="MLW131" s="41"/>
      <c r="MLX131" s="41"/>
      <c r="MLY131" s="42"/>
      <c r="MLZ131" s="41"/>
      <c r="MMA131" s="43"/>
      <c r="MMB131" s="44"/>
      <c r="MMC131" s="41"/>
      <c r="MMD131" s="41"/>
      <c r="MME131" s="41"/>
      <c r="MMF131" s="38"/>
      <c r="MMG131" s="38"/>
      <c r="MMH131" s="38"/>
      <c r="MMI131" s="38"/>
      <c r="MMJ131" s="39"/>
      <c r="MMK131" s="40"/>
      <c r="MML131" s="41"/>
      <c r="MMM131" s="41"/>
      <c r="MMN131" s="41"/>
      <c r="MMO131" s="42"/>
      <c r="MMP131" s="41"/>
      <c r="MMQ131" s="43"/>
      <c r="MMR131" s="44"/>
      <c r="MMS131" s="41"/>
      <c r="MMT131" s="41"/>
      <c r="MMU131" s="41"/>
      <c r="MMV131" s="38"/>
      <c r="MMW131" s="38"/>
      <c r="MMX131" s="38"/>
      <c r="MMY131" s="38"/>
      <c r="MMZ131" s="39"/>
      <c r="MNA131" s="40"/>
      <c r="MNB131" s="41"/>
      <c r="MNC131" s="41"/>
      <c r="MND131" s="41"/>
      <c r="MNE131" s="42"/>
      <c r="MNF131" s="41"/>
      <c r="MNG131" s="43"/>
      <c r="MNH131" s="44"/>
      <c r="MNI131" s="41"/>
      <c r="MNJ131" s="41"/>
      <c r="MNK131" s="41"/>
      <c r="MNL131" s="38"/>
      <c r="MNM131" s="38"/>
      <c r="MNN131" s="38"/>
      <c r="MNO131" s="38"/>
      <c r="MNP131" s="39"/>
      <c r="MNQ131" s="40"/>
      <c r="MNR131" s="41"/>
      <c r="MNS131" s="41"/>
      <c r="MNT131" s="41"/>
      <c r="MNU131" s="42"/>
      <c r="MNV131" s="41"/>
      <c r="MNW131" s="43"/>
      <c r="MNX131" s="44"/>
      <c r="MNY131" s="41"/>
      <c r="MNZ131" s="41"/>
      <c r="MOA131" s="41"/>
      <c r="MOB131" s="38"/>
      <c r="MOC131" s="38"/>
      <c r="MOD131" s="38"/>
      <c r="MOE131" s="38"/>
      <c r="MOF131" s="39"/>
      <c r="MOG131" s="40"/>
      <c r="MOH131" s="41"/>
      <c r="MOI131" s="41"/>
      <c r="MOJ131" s="41"/>
      <c r="MOK131" s="42"/>
      <c r="MOL131" s="41"/>
      <c r="MOM131" s="43"/>
      <c r="MON131" s="44"/>
      <c r="MOO131" s="41"/>
      <c r="MOP131" s="41"/>
      <c r="MOQ131" s="41"/>
      <c r="MOR131" s="38"/>
      <c r="MOS131" s="38"/>
      <c r="MOT131" s="38"/>
      <c r="MOU131" s="38"/>
      <c r="MOV131" s="39"/>
      <c r="MOW131" s="40"/>
      <c r="MOX131" s="41"/>
      <c r="MOY131" s="41"/>
      <c r="MOZ131" s="41"/>
      <c r="MPA131" s="42"/>
      <c r="MPB131" s="41"/>
      <c r="MPC131" s="43"/>
      <c r="MPD131" s="44"/>
      <c r="MPE131" s="41"/>
      <c r="MPF131" s="41"/>
      <c r="MPG131" s="41"/>
      <c r="MPH131" s="38"/>
      <c r="MPI131" s="38"/>
      <c r="MPJ131" s="38"/>
      <c r="MPK131" s="38"/>
      <c r="MPL131" s="39"/>
      <c r="MPM131" s="40"/>
      <c r="MPN131" s="41"/>
      <c r="MPO131" s="41"/>
      <c r="MPP131" s="41"/>
      <c r="MPQ131" s="42"/>
      <c r="MPR131" s="41"/>
      <c r="MPS131" s="43"/>
      <c r="MPT131" s="44"/>
      <c r="MPU131" s="41"/>
      <c r="MPV131" s="41"/>
      <c r="MPW131" s="41"/>
      <c r="MPX131" s="38"/>
      <c r="MPY131" s="38"/>
      <c r="MPZ131" s="38"/>
      <c r="MQA131" s="38"/>
      <c r="MQB131" s="39"/>
      <c r="MQC131" s="40"/>
      <c r="MQD131" s="41"/>
      <c r="MQE131" s="41"/>
      <c r="MQF131" s="41"/>
      <c r="MQG131" s="42"/>
      <c r="MQH131" s="41"/>
      <c r="MQI131" s="43"/>
      <c r="MQJ131" s="44"/>
      <c r="MQK131" s="41"/>
      <c r="MQL131" s="41"/>
      <c r="MQM131" s="41"/>
      <c r="MQN131" s="38"/>
      <c r="MQO131" s="38"/>
      <c r="MQP131" s="38"/>
      <c r="MQQ131" s="38"/>
      <c r="MQR131" s="39"/>
      <c r="MQS131" s="40"/>
      <c r="MQT131" s="41"/>
      <c r="MQU131" s="41"/>
      <c r="MQV131" s="41"/>
      <c r="MQW131" s="42"/>
      <c r="MQX131" s="41"/>
      <c r="MQY131" s="43"/>
      <c r="MQZ131" s="44"/>
      <c r="MRA131" s="41"/>
      <c r="MRB131" s="41"/>
      <c r="MRC131" s="41"/>
      <c r="MRD131" s="38"/>
      <c r="MRE131" s="38"/>
      <c r="MRF131" s="38"/>
      <c r="MRG131" s="38"/>
      <c r="MRH131" s="39"/>
      <c r="MRI131" s="40"/>
      <c r="MRJ131" s="41"/>
      <c r="MRK131" s="41"/>
      <c r="MRL131" s="41"/>
      <c r="MRM131" s="42"/>
      <c r="MRN131" s="41"/>
      <c r="MRO131" s="43"/>
      <c r="MRP131" s="44"/>
      <c r="MRQ131" s="41"/>
      <c r="MRR131" s="41"/>
      <c r="MRS131" s="41"/>
      <c r="MRT131" s="38"/>
      <c r="MRU131" s="38"/>
      <c r="MRV131" s="38"/>
      <c r="MRW131" s="38"/>
      <c r="MRX131" s="39"/>
      <c r="MRY131" s="40"/>
      <c r="MRZ131" s="41"/>
      <c r="MSA131" s="41"/>
      <c r="MSB131" s="41"/>
      <c r="MSC131" s="42"/>
      <c r="MSD131" s="41"/>
      <c r="MSE131" s="43"/>
      <c r="MSF131" s="44"/>
      <c r="MSG131" s="41"/>
      <c r="MSH131" s="41"/>
      <c r="MSI131" s="41"/>
      <c r="MSJ131" s="38"/>
      <c r="MSK131" s="38"/>
      <c r="MSL131" s="38"/>
      <c r="MSM131" s="38"/>
      <c r="MSN131" s="39"/>
      <c r="MSO131" s="40"/>
      <c r="MSP131" s="41"/>
      <c r="MSQ131" s="41"/>
      <c r="MSR131" s="41"/>
      <c r="MSS131" s="42"/>
      <c r="MST131" s="41"/>
      <c r="MSU131" s="43"/>
      <c r="MSV131" s="44"/>
      <c r="MSW131" s="41"/>
      <c r="MSX131" s="41"/>
      <c r="MSY131" s="41"/>
      <c r="MSZ131" s="38"/>
      <c r="MTA131" s="38"/>
      <c r="MTB131" s="38"/>
      <c r="MTC131" s="38"/>
      <c r="MTD131" s="39"/>
      <c r="MTE131" s="40"/>
      <c r="MTF131" s="41"/>
      <c r="MTG131" s="41"/>
      <c r="MTH131" s="41"/>
      <c r="MTI131" s="42"/>
      <c r="MTJ131" s="41"/>
      <c r="MTK131" s="43"/>
      <c r="MTL131" s="44"/>
      <c r="MTM131" s="41"/>
      <c r="MTN131" s="41"/>
      <c r="MTO131" s="41"/>
      <c r="MTP131" s="38"/>
      <c r="MTQ131" s="38"/>
      <c r="MTR131" s="38"/>
      <c r="MTS131" s="38"/>
      <c r="MTT131" s="39"/>
      <c r="MTU131" s="40"/>
      <c r="MTV131" s="41"/>
      <c r="MTW131" s="41"/>
      <c r="MTX131" s="41"/>
      <c r="MTY131" s="42"/>
      <c r="MTZ131" s="41"/>
      <c r="MUA131" s="43"/>
      <c r="MUB131" s="44"/>
      <c r="MUC131" s="41"/>
      <c r="MUD131" s="41"/>
      <c r="MUE131" s="41"/>
      <c r="MUF131" s="38"/>
      <c r="MUG131" s="38"/>
      <c r="MUH131" s="38"/>
      <c r="MUI131" s="38"/>
      <c r="MUJ131" s="39"/>
      <c r="MUK131" s="40"/>
      <c r="MUL131" s="41"/>
      <c r="MUM131" s="41"/>
      <c r="MUN131" s="41"/>
      <c r="MUO131" s="42"/>
      <c r="MUP131" s="41"/>
      <c r="MUQ131" s="43"/>
      <c r="MUR131" s="44"/>
      <c r="MUS131" s="41"/>
      <c r="MUT131" s="41"/>
      <c r="MUU131" s="41"/>
      <c r="MUV131" s="38"/>
      <c r="MUW131" s="38"/>
      <c r="MUX131" s="38"/>
      <c r="MUY131" s="38"/>
      <c r="MUZ131" s="39"/>
      <c r="MVA131" s="40"/>
      <c r="MVB131" s="41"/>
      <c r="MVC131" s="41"/>
      <c r="MVD131" s="41"/>
      <c r="MVE131" s="42"/>
      <c r="MVF131" s="41"/>
      <c r="MVG131" s="43"/>
      <c r="MVH131" s="44"/>
      <c r="MVI131" s="41"/>
      <c r="MVJ131" s="41"/>
      <c r="MVK131" s="41"/>
      <c r="MVL131" s="38"/>
      <c r="MVM131" s="38"/>
      <c r="MVN131" s="38"/>
      <c r="MVO131" s="38"/>
      <c r="MVP131" s="39"/>
      <c r="MVQ131" s="40"/>
      <c r="MVR131" s="41"/>
      <c r="MVS131" s="41"/>
      <c r="MVT131" s="41"/>
      <c r="MVU131" s="42"/>
      <c r="MVV131" s="41"/>
      <c r="MVW131" s="43"/>
      <c r="MVX131" s="44"/>
      <c r="MVY131" s="41"/>
      <c r="MVZ131" s="41"/>
      <c r="MWA131" s="41"/>
      <c r="MWB131" s="38"/>
      <c r="MWC131" s="38"/>
      <c r="MWD131" s="38"/>
      <c r="MWE131" s="38"/>
      <c r="MWF131" s="39"/>
      <c r="MWG131" s="40"/>
      <c r="MWH131" s="41"/>
      <c r="MWI131" s="41"/>
      <c r="MWJ131" s="41"/>
      <c r="MWK131" s="42"/>
      <c r="MWL131" s="41"/>
      <c r="MWM131" s="43"/>
      <c r="MWN131" s="44"/>
      <c r="MWO131" s="41"/>
      <c r="MWP131" s="41"/>
      <c r="MWQ131" s="41"/>
      <c r="MWR131" s="38"/>
      <c r="MWS131" s="38"/>
      <c r="MWT131" s="38"/>
      <c r="MWU131" s="38"/>
      <c r="MWV131" s="39"/>
      <c r="MWW131" s="40"/>
      <c r="MWX131" s="41"/>
      <c r="MWY131" s="41"/>
      <c r="MWZ131" s="41"/>
      <c r="MXA131" s="42"/>
      <c r="MXB131" s="41"/>
      <c r="MXC131" s="43"/>
      <c r="MXD131" s="44"/>
      <c r="MXE131" s="41"/>
      <c r="MXF131" s="41"/>
      <c r="MXG131" s="41"/>
      <c r="MXH131" s="38"/>
      <c r="MXI131" s="38"/>
      <c r="MXJ131" s="38"/>
      <c r="MXK131" s="38"/>
      <c r="MXL131" s="39"/>
      <c r="MXM131" s="40"/>
      <c r="MXN131" s="41"/>
      <c r="MXO131" s="41"/>
      <c r="MXP131" s="41"/>
      <c r="MXQ131" s="42"/>
      <c r="MXR131" s="41"/>
      <c r="MXS131" s="43"/>
      <c r="MXT131" s="44"/>
      <c r="MXU131" s="41"/>
      <c r="MXV131" s="41"/>
      <c r="MXW131" s="41"/>
      <c r="MXX131" s="38"/>
      <c r="MXY131" s="38"/>
      <c r="MXZ131" s="38"/>
      <c r="MYA131" s="38"/>
      <c r="MYB131" s="39"/>
      <c r="MYC131" s="40"/>
      <c r="MYD131" s="41"/>
      <c r="MYE131" s="41"/>
      <c r="MYF131" s="41"/>
      <c r="MYG131" s="42"/>
      <c r="MYH131" s="41"/>
      <c r="MYI131" s="43"/>
      <c r="MYJ131" s="44"/>
      <c r="MYK131" s="41"/>
      <c r="MYL131" s="41"/>
      <c r="MYM131" s="41"/>
      <c r="MYN131" s="38"/>
      <c r="MYO131" s="38"/>
      <c r="MYP131" s="38"/>
      <c r="MYQ131" s="38"/>
      <c r="MYR131" s="39"/>
      <c r="MYS131" s="40"/>
      <c r="MYT131" s="41"/>
      <c r="MYU131" s="41"/>
      <c r="MYV131" s="41"/>
      <c r="MYW131" s="42"/>
      <c r="MYX131" s="41"/>
      <c r="MYY131" s="43"/>
      <c r="MYZ131" s="44"/>
      <c r="MZA131" s="41"/>
      <c r="MZB131" s="41"/>
      <c r="MZC131" s="41"/>
      <c r="MZD131" s="38"/>
      <c r="MZE131" s="38"/>
      <c r="MZF131" s="38"/>
      <c r="MZG131" s="38"/>
      <c r="MZH131" s="39"/>
      <c r="MZI131" s="40"/>
      <c r="MZJ131" s="41"/>
      <c r="MZK131" s="41"/>
      <c r="MZL131" s="41"/>
      <c r="MZM131" s="42"/>
      <c r="MZN131" s="41"/>
      <c r="MZO131" s="43"/>
      <c r="MZP131" s="44"/>
      <c r="MZQ131" s="41"/>
      <c r="MZR131" s="41"/>
      <c r="MZS131" s="41"/>
      <c r="MZT131" s="38"/>
      <c r="MZU131" s="38"/>
      <c r="MZV131" s="38"/>
      <c r="MZW131" s="38"/>
      <c r="MZX131" s="39"/>
      <c r="MZY131" s="40"/>
      <c r="MZZ131" s="41"/>
      <c r="NAA131" s="41"/>
      <c r="NAB131" s="41"/>
      <c r="NAC131" s="42"/>
      <c r="NAD131" s="41"/>
      <c r="NAE131" s="43"/>
      <c r="NAF131" s="44"/>
      <c r="NAG131" s="41"/>
      <c r="NAH131" s="41"/>
      <c r="NAI131" s="41"/>
      <c r="NAJ131" s="38"/>
      <c r="NAK131" s="38"/>
      <c r="NAL131" s="38"/>
      <c r="NAM131" s="38"/>
      <c r="NAN131" s="39"/>
      <c r="NAO131" s="40"/>
      <c r="NAP131" s="41"/>
      <c r="NAQ131" s="41"/>
      <c r="NAR131" s="41"/>
      <c r="NAS131" s="42"/>
      <c r="NAT131" s="41"/>
      <c r="NAU131" s="43"/>
      <c r="NAV131" s="44"/>
      <c r="NAW131" s="41"/>
      <c r="NAX131" s="41"/>
      <c r="NAY131" s="41"/>
      <c r="NAZ131" s="38"/>
      <c r="NBA131" s="38"/>
      <c r="NBB131" s="38"/>
      <c r="NBC131" s="38"/>
      <c r="NBD131" s="39"/>
      <c r="NBE131" s="40"/>
      <c r="NBF131" s="41"/>
      <c r="NBG131" s="41"/>
      <c r="NBH131" s="41"/>
      <c r="NBI131" s="42"/>
      <c r="NBJ131" s="41"/>
      <c r="NBK131" s="43"/>
      <c r="NBL131" s="44"/>
      <c r="NBM131" s="41"/>
      <c r="NBN131" s="41"/>
      <c r="NBO131" s="41"/>
      <c r="NBP131" s="38"/>
      <c r="NBQ131" s="38"/>
      <c r="NBR131" s="38"/>
      <c r="NBS131" s="38"/>
      <c r="NBT131" s="39"/>
      <c r="NBU131" s="40"/>
      <c r="NBV131" s="41"/>
      <c r="NBW131" s="41"/>
      <c r="NBX131" s="41"/>
      <c r="NBY131" s="42"/>
      <c r="NBZ131" s="41"/>
      <c r="NCA131" s="43"/>
      <c r="NCB131" s="44"/>
      <c r="NCC131" s="41"/>
      <c r="NCD131" s="41"/>
      <c r="NCE131" s="41"/>
      <c r="NCF131" s="38"/>
      <c r="NCG131" s="38"/>
      <c r="NCH131" s="38"/>
      <c r="NCI131" s="38"/>
      <c r="NCJ131" s="39"/>
      <c r="NCK131" s="40"/>
      <c r="NCL131" s="41"/>
      <c r="NCM131" s="41"/>
      <c r="NCN131" s="41"/>
      <c r="NCO131" s="42"/>
      <c r="NCP131" s="41"/>
      <c r="NCQ131" s="43"/>
      <c r="NCR131" s="44"/>
      <c r="NCS131" s="41"/>
      <c r="NCT131" s="41"/>
      <c r="NCU131" s="41"/>
      <c r="NCV131" s="38"/>
      <c r="NCW131" s="38"/>
      <c r="NCX131" s="38"/>
      <c r="NCY131" s="38"/>
      <c r="NCZ131" s="39"/>
      <c r="NDA131" s="40"/>
      <c r="NDB131" s="41"/>
      <c r="NDC131" s="41"/>
      <c r="NDD131" s="41"/>
      <c r="NDE131" s="42"/>
      <c r="NDF131" s="41"/>
      <c r="NDG131" s="43"/>
      <c r="NDH131" s="44"/>
      <c r="NDI131" s="41"/>
      <c r="NDJ131" s="41"/>
      <c r="NDK131" s="41"/>
      <c r="NDL131" s="38"/>
      <c r="NDM131" s="38"/>
      <c r="NDN131" s="38"/>
      <c r="NDO131" s="38"/>
      <c r="NDP131" s="39"/>
      <c r="NDQ131" s="40"/>
      <c r="NDR131" s="41"/>
      <c r="NDS131" s="41"/>
      <c r="NDT131" s="41"/>
      <c r="NDU131" s="42"/>
      <c r="NDV131" s="41"/>
      <c r="NDW131" s="43"/>
      <c r="NDX131" s="44"/>
      <c r="NDY131" s="41"/>
      <c r="NDZ131" s="41"/>
      <c r="NEA131" s="41"/>
      <c r="NEB131" s="38"/>
      <c r="NEC131" s="38"/>
      <c r="NED131" s="38"/>
      <c r="NEE131" s="38"/>
      <c r="NEF131" s="39"/>
      <c r="NEG131" s="40"/>
      <c r="NEH131" s="41"/>
      <c r="NEI131" s="41"/>
      <c r="NEJ131" s="41"/>
      <c r="NEK131" s="42"/>
      <c r="NEL131" s="41"/>
      <c r="NEM131" s="43"/>
      <c r="NEN131" s="44"/>
      <c r="NEO131" s="41"/>
      <c r="NEP131" s="41"/>
      <c r="NEQ131" s="41"/>
      <c r="NER131" s="38"/>
      <c r="NES131" s="38"/>
      <c r="NET131" s="38"/>
      <c r="NEU131" s="38"/>
      <c r="NEV131" s="39"/>
      <c r="NEW131" s="40"/>
      <c r="NEX131" s="41"/>
      <c r="NEY131" s="41"/>
      <c r="NEZ131" s="41"/>
      <c r="NFA131" s="42"/>
      <c r="NFB131" s="41"/>
      <c r="NFC131" s="43"/>
      <c r="NFD131" s="44"/>
      <c r="NFE131" s="41"/>
      <c r="NFF131" s="41"/>
      <c r="NFG131" s="41"/>
      <c r="NFH131" s="38"/>
      <c r="NFI131" s="38"/>
      <c r="NFJ131" s="38"/>
      <c r="NFK131" s="38"/>
      <c r="NFL131" s="39"/>
      <c r="NFM131" s="40"/>
      <c r="NFN131" s="41"/>
      <c r="NFO131" s="41"/>
      <c r="NFP131" s="41"/>
      <c r="NFQ131" s="42"/>
      <c r="NFR131" s="41"/>
      <c r="NFS131" s="43"/>
      <c r="NFT131" s="44"/>
      <c r="NFU131" s="41"/>
      <c r="NFV131" s="41"/>
      <c r="NFW131" s="41"/>
      <c r="NFX131" s="38"/>
      <c r="NFY131" s="38"/>
      <c r="NFZ131" s="38"/>
      <c r="NGA131" s="38"/>
      <c r="NGB131" s="39"/>
      <c r="NGC131" s="40"/>
      <c r="NGD131" s="41"/>
      <c r="NGE131" s="41"/>
      <c r="NGF131" s="41"/>
      <c r="NGG131" s="42"/>
      <c r="NGH131" s="41"/>
      <c r="NGI131" s="43"/>
      <c r="NGJ131" s="44"/>
      <c r="NGK131" s="41"/>
      <c r="NGL131" s="41"/>
      <c r="NGM131" s="41"/>
      <c r="NGN131" s="38"/>
      <c r="NGO131" s="38"/>
      <c r="NGP131" s="38"/>
      <c r="NGQ131" s="38"/>
      <c r="NGR131" s="39"/>
      <c r="NGS131" s="40"/>
      <c r="NGT131" s="41"/>
      <c r="NGU131" s="41"/>
      <c r="NGV131" s="41"/>
      <c r="NGW131" s="42"/>
      <c r="NGX131" s="41"/>
      <c r="NGY131" s="43"/>
      <c r="NGZ131" s="44"/>
      <c r="NHA131" s="41"/>
      <c r="NHB131" s="41"/>
      <c r="NHC131" s="41"/>
      <c r="NHD131" s="38"/>
      <c r="NHE131" s="38"/>
      <c r="NHF131" s="38"/>
      <c r="NHG131" s="38"/>
      <c r="NHH131" s="39"/>
      <c r="NHI131" s="40"/>
      <c r="NHJ131" s="41"/>
      <c r="NHK131" s="41"/>
      <c r="NHL131" s="41"/>
      <c r="NHM131" s="42"/>
      <c r="NHN131" s="41"/>
      <c r="NHO131" s="43"/>
      <c r="NHP131" s="44"/>
      <c r="NHQ131" s="41"/>
      <c r="NHR131" s="41"/>
      <c r="NHS131" s="41"/>
      <c r="NHT131" s="38"/>
      <c r="NHU131" s="38"/>
      <c r="NHV131" s="38"/>
      <c r="NHW131" s="38"/>
      <c r="NHX131" s="39"/>
      <c r="NHY131" s="40"/>
      <c r="NHZ131" s="41"/>
      <c r="NIA131" s="41"/>
      <c r="NIB131" s="41"/>
      <c r="NIC131" s="42"/>
      <c r="NID131" s="41"/>
      <c r="NIE131" s="43"/>
      <c r="NIF131" s="44"/>
      <c r="NIG131" s="41"/>
      <c r="NIH131" s="41"/>
      <c r="NII131" s="41"/>
      <c r="NIJ131" s="38"/>
      <c r="NIK131" s="38"/>
      <c r="NIL131" s="38"/>
      <c r="NIM131" s="38"/>
      <c r="NIN131" s="39"/>
      <c r="NIO131" s="40"/>
      <c r="NIP131" s="41"/>
      <c r="NIQ131" s="41"/>
      <c r="NIR131" s="41"/>
      <c r="NIS131" s="42"/>
      <c r="NIT131" s="41"/>
      <c r="NIU131" s="43"/>
      <c r="NIV131" s="44"/>
      <c r="NIW131" s="41"/>
      <c r="NIX131" s="41"/>
      <c r="NIY131" s="41"/>
      <c r="NIZ131" s="38"/>
      <c r="NJA131" s="38"/>
      <c r="NJB131" s="38"/>
      <c r="NJC131" s="38"/>
      <c r="NJD131" s="39"/>
      <c r="NJE131" s="40"/>
      <c r="NJF131" s="41"/>
      <c r="NJG131" s="41"/>
      <c r="NJH131" s="41"/>
      <c r="NJI131" s="42"/>
      <c r="NJJ131" s="41"/>
      <c r="NJK131" s="43"/>
      <c r="NJL131" s="44"/>
      <c r="NJM131" s="41"/>
      <c r="NJN131" s="41"/>
      <c r="NJO131" s="41"/>
      <c r="NJP131" s="38"/>
      <c r="NJQ131" s="38"/>
      <c r="NJR131" s="38"/>
      <c r="NJS131" s="38"/>
      <c r="NJT131" s="39"/>
      <c r="NJU131" s="40"/>
      <c r="NJV131" s="41"/>
      <c r="NJW131" s="41"/>
      <c r="NJX131" s="41"/>
      <c r="NJY131" s="42"/>
      <c r="NJZ131" s="41"/>
      <c r="NKA131" s="43"/>
      <c r="NKB131" s="44"/>
      <c r="NKC131" s="41"/>
      <c r="NKD131" s="41"/>
      <c r="NKE131" s="41"/>
      <c r="NKF131" s="38"/>
      <c r="NKG131" s="38"/>
      <c r="NKH131" s="38"/>
      <c r="NKI131" s="38"/>
      <c r="NKJ131" s="39"/>
      <c r="NKK131" s="40"/>
      <c r="NKL131" s="41"/>
      <c r="NKM131" s="41"/>
      <c r="NKN131" s="41"/>
      <c r="NKO131" s="42"/>
      <c r="NKP131" s="41"/>
      <c r="NKQ131" s="43"/>
      <c r="NKR131" s="44"/>
      <c r="NKS131" s="41"/>
      <c r="NKT131" s="41"/>
      <c r="NKU131" s="41"/>
      <c r="NKV131" s="38"/>
      <c r="NKW131" s="38"/>
      <c r="NKX131" s="38"/>
      <c r="NKY131" s="38"/>
      <c r="NKZ131" s="39"/>
      <c r="NLA131" s="40"/>
      <c r="NLB131" s="41"/>
      <c r="NLC131" s="41"/>
      <c r="NLD131" s="41"/>
      <c r="NLE131" s="42"/>
      <c r="NLF131" s="41"/>
      <c r="NLG131" s="43"/>
      <c r="NLH131" s="44"/>
      <c r="NLI131" s="41"/>
      <c r="NLJ131" s="41"/>
      <c r="NLK131" s="41"/>
      <c r="NLL131" s="38"/>
      <c r="NLM131" s="38"/>
      <c r="NLN131" s="38"/>
      <c r="NLO131" s="38"/>
      <c r="NLP131" s="39"/>
      <c r="NLQ131" s="40"/>
      <c r="NLR131" s="41"/>
      <c r="NLS131" s="41"/>
      <c r="NLT131" s="41"/>
      <c r="NLU131" s="42"/>
      <c r="NLV131" s="41"/>
      <c r="NLW131" s="43"/>
      <c r="NLX131" s="44"/>
      <c r="NLY131" s="41"/>
      <c r="NLZ131" s="41"/>
      <c r="NMA131" s="41"/>
      <c r="NMB131" s="38"/>
      <c r="NMC131" s="38"/>
      <c r="NMD131" s="38"/>
      <c r="NME131" s="38"/>
      <c r="NMF131" s="39"/>
      <c r="NMG131" s="40"/>
      <c r="NMH131" s="41"/>
      <c r="NMI131" s="41"/>
      <c r="NMJ131" s="41"/>
      <c r="NMK131" s="42"/>
      <c r="NML131" s="41"/>
      <c r="NMM131" s="43"/>
      <c r="NMN131" s="44"/>
      <c r="NMO131" s="41"/>
      <c r="NMP131" s="41"/>
      <c r="NMQ131" s="41"/>
      <c r="NMR131" s="38"/>
      <c r="NMS131" s="38"/>
      <c r="NMT131" s="38"/>
      <c r="NMU131" s="38"/>
      <c r="NMV131" s="39"/>
      <c r="NMW131" s="40"/>
      <c r="NMX131" s="41"/>
      <c r="NMY131" s="41"/>
      <c r="NMZ131" s="41"/>
      <c r="NNA131" s="42"/>
      <c r="NNB131" s="41"/>
      <c r="NNC131" s="43"/>
      <c r="NND131" s="44"/>
      <c r="NNE131" s="41"/>
      <c r="NNF131" s="41"/>
      <c r="NNG131" s="41"/>
      <c r="NNH131" s="38"/>
      <c r="NNI131" s="38"/>
      <c r="NNJ131" s="38"/>
      <c r="NNK131" s="38"/>
      <c r="NNL131" s="39"/>
      <c r="NNM131" s="40"/>
      <c r="NNN131" s="41"/>
      <c r="NNO131" s="41"/>
      <c r="NNP131" s="41"/>
      <c r="NNQ131" s="42"/>
      <c r="NNR131" s="41"/>
      <c r="NNS131" s="43"/>
      <c r="NNT131" s="44"/>
      <c r="NNU131" s="41"/>
      <c r="NNV131" s="41"/>
      <c r="NNW131" s="41"/>
      <c r="NNX131" s="38"/>
      <c r="NNY131" s="38"/>
      <c r="NNZ131" s="38"/>
      <c r="NOA131" s="38"/>
      <c r="NOB131" s="39"/>
      <c r="NOC131" s="40"/>
      <c r="NOD131" s="41"/>
      <c r="NOE131" s="41"/>
      <c r="NOF131" s="41"/>
      <c r="NOG131" s="42"/>
      <c r="NOH131" s="41"/>
      <c r="NOI131" s="43"/>
      <c r="NOJ131" s="44"/>
      <c r="NOK131" s="41"/>
      <c r="NOL131" s="41"/>
      <c r="NOM131" s="41"/>
      <c r="NON131" s="38"/>
      <c r="NOO131" s="38"/>
      <c r="NOP131" s="38"/>
      <c r="NOQ131" s="38"/>
      <c r="NOR131" s="39"/>
      <c r="NOS131" s="40"/>
      <c r="NOT131" s="41"/>
      <c r="NOU131" s="41"/>
      <c r="NOV131" s="41"/>
      <c r="NOW131" s="42"/>
      <c r="NOX131" s="41"/>
      <c r="NOY131" s="43"/>
      <c r="NOZ131" s="44"/>
      <c r="NPA131" s="41"/>
      <c r="NPB131" s="41"/>
      <c r="NPC131" s="41"/>
      <c r="NPD131" s="38"/>
      <c r="NPE131" s="38"/>
      <c r="NPF131" s="38"/>
      <c r="NPG131" s="38"/>
      <c r="NPH131" s="39"/>
      <c r="NPI131" s="40"/>
      <c r="NPJ131" s="41"/>
      <c r="NPK131" s="41"/>
      <c r="NPL131" s="41"/>
      <c r="NPM131" s="42"/>
      <c r="NPN131" s="41"/>
      <c r="NPO131" s="43"/>
      <c r="NPP131" s="44"/>
      <c r="NPQ131" s="41"/>
      <c r="NPR131" s="41"/>
      <c r="NPS131" s="41"/>
      <c r="NPT131" s="38"/>
      <c r="NPU131" s="38"/>
      <c r="NPV131" s="38"/>
      <c r="NPW131" s="38"/>
      <c r="NPX131" s="39"/>
      <c r="NPY131" s="40"/>
      <c r="NPZ131" s="41"/>
      <c r="NQA131" s="41"/>
      <c r="NQB131" s="41"/>
      <c r="NQC131" s="42"/>
      <c r="NQD131" s="41"/>
      <c r="NQE131" s="43"/>
      <c r="NQF131" s="44"/>
      <c r="NQG131" s="41"/>
      <c r="NQH131" s="41"/>
      <c r="NQI131" s="41"/>
      <c r="NQJ131" s="38"/>
      <c r="NQK131" s="38"/>
      <c r="NQL131" s="38"/>
      <c r="NQM131" s="38"/>
      <c r="NQN131" s="39"/>
      <c r="NQO131" s="40"/>
      <c r="NQP131" s="41"/>
      <c r="NQQ131" s="41"/>
      <c r="NQR131" s="41"/>
      <c r="NQS131" s="42"/>
      <c r="NQT131" s="41"/>
      <c r="NQU131" s="43"/>
      <c r="NQV131" s="44"/>
      <c r="NQW131" s="41"/>
      <c r="NQX131" s="41"/>
      <c r="NQY131" s="41"/>
      <c r="NQZ131" s="38"/>
      <c r="NRA131" s="38"/>
      <c r="NRB131" s="38"/>
      <c r="NRC131" s="38"/>
      <c r="NRD131" s="39"/>
      <c r="NRE131" s="40"/>
      <c r="NRF131" s="41"/>
      <c r="NRG131" s="41"/>
      <c r="NRH131" s="41"/>
      <c r="NRI131" s="42"/>
      <c r="NRJ131" s="41"/>
      <c r="NRK131" s="43"/>
      <c r="NRL131" s="44"/>
      <c r="NRM131" s="41"/>
      <c r="NRN131" s="41"/>
      <c r="NRO131" s="41"/>
      <c r="NRP131" s="38"/>
      <c r="NRQ131" s="38"/>
      <c r="NRR131" s="38"/>
      <c r="NRS131" s="38"/>
      <c r="NRT131" s="39"/>
      <c r="NRU131" s="40"/>
      <c r="NRV131" s="41"/>
      <c r="NRW131" s="41"/>
      <c r="NRX131" s="41"/>
      <c r="NRY131" s="42"/>
      <c r="NRZ131" s="41"/>
      <c r="NSA131" s="43"/>
      <c r="NSB131" s="44"/>
      <c r="NSC131" s="41"/>
      <c r="NSD131" s="41"/>
      <c r="NSE131" s="41"/>
      <c r="NSF131" s="38"/>
      <c r="NSG131" s="38"/>
      <c r="NSH131" s="38"/>
      <c r="NSI131" s="38"/>
      <c r="NSJ131" s="39"/>
      <c r="NSK131" s="40"/>
      <c r="NSL131" s="41"/>
      <c r="NSM131" s="41"/>
      <c r="NSN131" s="41"/>
      <c r="NSO131" s="42"/>
      <c r="NSP131" s="41"/>
      <c r="NSQ131" s="43"/>
      <c r="NSR131" s="44"/>
      <c r="NSS131" s="41"/>
      <c r="NST131" s="41"/>
      <c r="NSU131" s="41"/>
      <c r="NSV131" s="38"/>
      <c r="NSW131" s="38"/>
      <c r="NSX131" s="38"/>
      <c r="NSY131" s="38"/>
      <c r="NSZ131" s="39"/>
      <c r="NTA131" s="40"/>
      <c r="NTB131" s="41"/>
      <c r="NTC131" s="41"/>
      <c r="NTD131" s="41"/>
      <c r="NTE131" s="42"/>
      <c r="NTF131" s="41"/>
      <c r="NTG131" s="43"/>
      <c r="NTH131" s="44"/>
      <c r="NTI131" s="41"/>
      <c r="NTJ131" s="41"/>
      <c r="NTK131" s="41"/>
      <c r="NTL131" s="38"/>
      <c r="NTM131" s="38"/>
      <c r="NTN131" s="38"/>
      <c r="NTO131" s="38"/>
      <c r="NTP131" s="39"/>
      <c r="NTQ131" s="40"/>
      <c r="NTR131" s="41"/>
      <c r="NTS131" s="41"/>
      <c r="NTT131" s="41"/>
      <c r="NTU131" s="42"/>
      <c r="NTV131" s="41"/>
      <c r="NTW131" s="43"/>
      <c r="NTX131" s="44"/>
      <c r="NTY131" s="41"/>
      <c r="NTZ131" s="41"/>
      <c r="NUA131" s="41"/>
      <c r="NUB131" s="38"/>
      <c r="NUC131" s="38"/>
      <c r="NUD131" s="38"/>
      <c r="NUE131" s="38"/>
      <c r="NUF131" s="39"/>
      <c r="NUG131" s="40"/>
      <c r="NUH131" s="41"/>
      <c r="NUI131" s="41"/>
      <c r="NUJ131" s="41"/>
      <c r="NUK131" s="42"/>
      <c r="NUL131" s="41"/>
      <c r="NUM131" s="43"/>
      <c r="NUN131" s="44"/>
      <c r="NUO131" s="41"/>
      <c r="NUP131" s="41"/>
      <c r="NUQ131" s="41"/>
      <c r="NUR131" s="38"/>
      <c r="NUS131" s="38"/>
      <c r="NUT131" s="38"/>
      <c r="NUU131" s="38"/>
      <c r="NUV131" s="39"/>
      <c r="NUW131" s="40"/>
      <c r="NUX131" s="41"/>
      <c r="NUY131" s="41"/>
      <c r="NUZ131" s="41"/>
      <c r="NVA131" s="42"/>
      <c r="NVB131" s="41"/>
      <c r="NVC131" s="43"/>
      <c r="NVD131" s="44"/>
      <c r="NVE131" s="41"/>
      <c r="NVF131" s="41"/>
      <c r="NVG131" s="41"/>
      <c r="NVH131" s="38"/>
      <c r="NVI131" s="38"/>
      <c r="NVJ131" s="38"/>
      <c r="NVK131" s="38"/>
      <c r="NVL131" s="39"/>
      <c r="NVM131" s="40"/>
      <c r="NVN131" s="41"/>
      <c r="NVO131" s="41"/>
      <c r="NVP131" s="41"/>
      <c r="NVQ131" s="42"/>
      <c r="NVR131" s="41"/>
      <c r="NVS131" s="43"/>
      <c r="NVT131" s="44"/>
      <c r="NVU131" s="41"/>
      <c r="NVV131" s="41"/>
      <c r="NVW131" s="41"/>
      <c r="NVX131" s="38"/>
      <c r="NVY131" s="38"/>
      <c r="NVZ131" s="38"/>
      <c r="NWA131" s="38"/>
      <c r="NWB131" s="39"/>
      <c r="NWC131" s="40"/>
      <c r="NWD131" s="41"/>
      <c r="NWE131" s="41"/>
      <c r="NWF131" s="41"/>
      <c r="NWG131" s="42"/>
      <c r="NWH131" s="41"/>
      <c r="NWI131" s="43"/>
      <c r="NWJ131" s="44"/>
      <c r="NWK131" s="41"/>
      <c r="NWL131" s="41"/>
      <c r="NWM131" s="41"/>
      <c r="NWN131" s="38"/>
      <c r="NWO131" s="38"/>
      <c r="NWP131" s="38"/>
      <c r="NWQ131" s="38"/>
      <c r="NWR131" s="39"/>
      <c r="NWS131" s="40"/>
      <c r="NWT131" s="41"/>
      <c r="NWU131" s="41"/>
      <c r="NWV131" s="41"/>
      <c r="NWW131" s="42"/>
      <c r="NWX131" s="41"/>
      <c r="NWY131" s="43"/>
      <c r="NWZ131" s="44"/>
      <c r="NXA131" s="41"/>
      <c r="NXB131" s="41"/>
      <c r="NXC131" s="41"/>
      <c r="NXD131" s="38"/>
      <c r="NXE131" s="38"/>
      <c r="NXF131" s="38"/>
      <c r="NXG131" s="38"/>
      <c r="NXH131" s="39"/>
      <c r="NXI131" s="40"/>
      <c r="NXJ131" s="41"/>
      <c r="NXK131" s="41"/>
      <c r="NXL131" s="41"/>
      <c r="NXM131" s="42"/>
      <c r="NXN131" s="41"/>
      <c r="NXO131" s="43"/>
      <c r="NXP131" s="44"/>
      <c r="NXQ131" s="41"/>
      <c r="NXR131" s="41"/>
      <c r="NXS131" s="41"/>
      <c r="NXT131" s="38"/>
      <c r="NXU131" s="38"/>
      <c r="NXV131" s="38"/>
      <c r="NXW131" s="38"/>
      <c r="NXX131" s="39"/>
      <c r="NXY131" s="40"/>
      <c r="NXZ131" s="41"/>
      <c r="NYA131" s="41"/>
      <c r="NYB131" s="41"/>
      <c r="NYC131" s="42"/>
      <c r="NYD131" s="41"/>
      <c r="NYE131" s="43"/>
      <c r="NYF131" s="44"/>
      <c r="NYG131" s="41"/>
      <c r="NYH131" s="41"/>
      <c r="NYI131" s="41"/>
      <c r="NYJ131" s="38"/>
      <c r="NYK131" s="38"/>
      <c r="NYL131" s="38"/>
      <c r="NYM131" s="38"/>
      <c r="NYN131" s="39"/>
      <c r="NYO131" s="40"/>
      <c r="NYP131" s="41"/>
      <c r="NYQ131" s="41"/>
      <c r="NYR131" s="41"/>
      <c r="NYS131" s="42"/>
      <c r="NYT131" s="41"/>
      <c r="NYU131" s="43"/>
      <c r="NYV131" s="44"/>
      <c r="NYW131" s="41"/>
      <c r="NYX131" s="41"/>
      <c r="NYY131" s="41"/>
      <c r="NYZ131" s="38"/>
      <c r="NZA131" s="38"/>
      <c r="NZB131" s="38"/>
      <c r="NZC131" s="38"/>
      <c r="NZD131" s="39"/>
      <c r="NZE131" s="40"/>
      <c r="NZF131" s="41"/>
      <c r="NZG131" s="41"/>
      <c r="NZH131" s="41"/>
      <c r="NZI131" s="42"/>
      <c r="NZJ131" s="41"/>
      <c r="NZK131" s="43"/>
      <c r="NZL131" s="44"/>
      <c r="NZM131" s="41"/>
      <c r="NZN131" s="41"/>
      <c r="NZO131" s="41"/>
      <c r="NZP131" s="38"/>
      <c r="NZQ131" s="38"/>
      <c r="NZR131" s="38"/>
      <c r="NZS131" s="38"/>
      <c r="NZT131" s="39"/>
      <c r="NZU131" s="40"/>
      <c r="NZV131" s="41"/>
      <c r="NZW131" s="41"/>
      <c r="NZX131" s="41"/>
      <c r="NZY131" s="42"/>
      <c r="NZZ131" s="41"/>
      <c r="OAA131" s="43"/>
      <c r="OAB131" s="44"/>
      <c r="OAC131" s="41"/>
      <c r="OAD131" s="41"/>
      <c r="OAE131" s="41"/>
      <c r="OAF131" s="38"/>
      <c r="OAG131" s="38"/>
      <c r="OAH131" s="38"/>
      <c r="OAI131" s="38"/>
      <c r="OAJ131" s="39"/>
      <c r="OAK131" s="40"/>
      <c r="OAL131" s="41"/>
      <c r="OAM131" s="41"/>
      <c r="OAN131" s="41"/>
      <c r="OAO131" s="42"/>
      <c r="OAP131" s="41"/>
      <c r="OAQ131" s="43"/>
      <c r="OAR131" s="44"/>
      <c r="OAS131" s="41"/>
      <c r="OAT131" s="41"/>
      <c r="OAU131" s="41"/>
      <c r="OAV131" s="38"/>
      <c r="OAW131" s="38"/>
      <c r="OAX131" s="38"/>
      <c r="OAY131" s="38"/>
      <c r="OAZ131" s="39"/>
      <c r="OBA131" s="40"/>
      <c r="OBB131" s="41"/>
      <c r="OBC131" s="41"/>
      <c r="OBD131" s="41"/>
      <c r="OBE131" s="42"/>
      <c r="OBF131" s="41"/>
      <c r="OBG131" s="43"/>
      <c r="OBH131" s="44"/>
      <c r="OBI131" s="41"/>
      <c r="OBJ131" s="41"/>
      <c r="OBK131" s="41"/>
      <c r="OBL131" s="38"/>
      <c r="OBM131" s="38"/>
      <c r="OBN131" s="38"/>
      <c r="OBO131" s="38"/>
      <c r="OBP131" s="39"/>
      <c r="OBQ131" s="40"/>
      <c r="OBR131" s="41"/>
      <c r="OBS131" s="41"/>
      <c r="OBT131" s="41"/>
      <c r="OBU131" s="42"/>
      <c r="OBV131" s="41"/>
      <c r="OBW131" s="43"/>
      <c r="OBX131" s="44"/>
      <c r="OBY131" s="41"/>
      <c r="OBZ131" s="41"/>
      <c r="OCA131" s="41"/>
      <c r="OCB131" s="38"/>
      <c r="OCC131" s="38"/>
      <c r="OCD131" s="38"/>
      <c r="OCE131" s="38"/>
      <c r="OCF131" s="39"/>
      <c r="OCG131" s="40"/>
      <c r="OCH131" s="41"/>
      <c r="OCI131" s="41"/>
      <c r="OCJ131" s="41"/>
      <c r="OCK131" s="42"/>
      <c r="OCL131" s="41"/>
      <c r="OCM131" s="43"/>
      <c r="OCN131" s="44"/>
      <c r="OCO131" s="41"/>
      <c r="OCP131" s="41"/>
      <c r="OCQ131" s="41"/>
      <c r="OCR131" s="38"/>
      <c r="OCS131" s="38"/>
      <c r="OCT131" s="38"/>
      <c r="OCU131" s="38"/>
      <c r="OCV131" s="39"/>
      <c r="OCW131" s="40"/>
      <c r="OCX131" s="41"/>
      <c r="OCY131" s="41"/>
      <c r="OCZ131" s="41"/>
      <c r="ODA131" s="42"/>
      <c r="ODB131" s="41"/>
      <c r="ODC131" s="43"/>
      <c r="ODD131" s="44"/>
      <c r="ODE131" s="41"/>
      <c r="ODF131" s="41"/>
      <c r="ODG131" s="41"/>
      <c r="ODH131" s="38"/>
      <c r="ODI131" s="38"/>
      <c r="ODJ131" s="38"/>
      <c r="ODK131" s="38"/>
      <c r="ODL131" s="39"/>
      <c r="ODM131" s="40"/>
      <c r="ODN131" s="41"/>
      <c r="ODO131" s="41"/>
      <c r="ODP131" s="41"/>
      <c r="ODQ131" s="42"/>
      <c r="ODR131" s="41"/>
      <c r="ODS131" s="43"/>
      <c r="ODT131" s="44"/>
      <c r="ODU131" s="41"/>
      <c r="ODV131" s="41"/>
      <c r="ODW131" s="41"/>
      <c r="ODX131" s="38"/>
      <c r="ODY131" s="38"/>
      <c r="ODZ131" s="38"/>
      <c r="OEA131" s="38"/>
      <c r="OEB131" s="39"/>
      <c r="OEC131" s="40"/>
      <c r="OED131" s="41"/>
      <c r="OEE131" s="41"/>
      <c r="OEF131" s="41"/>
      <c r="OEG131" s="42"/>
      <c r="OEH131" s="41"/>
      <c r="OEI131" s="43"/>
      <c r="OEJ131" s="44"/>
      <c r="OEK131" s="41"/>
      <c r="OEL131" s="41"/>
      <c r="OEM131" s="41"/>
      <c r="OEN131" s="38"/>
      <c r="OEO131" s="38"/>
      <c r="OEP131" s="38"/>
      <c r="OEQ131" s="38"/>
      <c r="OER131" s="39"/>
      <c r="OES131" s="40"/>
      <c r="OET131" s="41"/>
      <c r="OEU131" s="41"/>
      <c r="OEV131" s="41"/>
      <c r="OEW131" s="42"/>
      <c r="OEX131" s="41"/>
      <c r="OEY131" s="43"/>
      <c r="OEZ131" s="44"/>
      <c r="OFA131" s="41"/>
      <c r="OFB131" s="41"/>
      <c r="OFC131" s="41"/>
      <c r="OFD131" s="38"/>
      <c r="OFE131" s="38"/>
      <c r="OFF131" s="38"/>
      <c r="OFG131" s="38"/>
      <c r="OFH131" s="39"/>
      <c r="OFI131" s="40"/>
      <c r="OFJ131" s="41"/>
      <c r="OFK131" s="41"/>
      <c r="OFL131" s="41"/>
      <c r="OFM131" s="42"/>
      <c r="OFN131" s="41"/>
      <c r="OFO131" s="43"/>
      <c r="OFP131" s="44"/>
      <c r="OFQ131" s="41"/>
      <c r="OFR131" s="41"/>
      <c r="OFS131" s="41"/>
      <c r="OFT131" s="38"/>
      <c r="OFU131" s="38"/>
      <c r="OFV131" s="38"/>
      <c r="OFW131" s="38"/>
      <c r="OFX131" s="39"/>
      <c r="OFY131" s="40"/>
      <c r="OFZ131" s="41"/>
      <c r="OGA131" s="41"/>
      <c r="OGB131" s="41"/>
      <c r="OGC131" s="42"/>
      <c r="OGD131" s="41"/>
      <c r="OGE131" s="43"/>
      <c r="OGF131" s="44"/>
      <c r="OGG131" s="41"/>
      <c r="OGH131" s="41"/>
      <c r="OGI131" s="41"/>
      <c r="OGJ131" s="38"/>
      <c r="OGK131" s="38"/>
      <c r="OGL131" s="38"/>
      <c r="OGM131" s="38"/>
      <c r="OGN131" s="39"/>
      <c r="OGO131" s="40"/>
      <c r="OGP131" s="41"/>
      <c r="OGQ131" s="41"/>
      <c r="OGR131" s="41"/>
      <c r="OGS131" s="42"/>
      <c r="OGT131" s="41"/>
      <c r="OGU131" s="43"/>
      <c r="OGV131" s="44"/>
      <c r="OGW131" s="41"/>
      <c r="OGX131" s="41"/>
      <c r="OGY131" s="41"/>
      <c r="OGZ131" s="38"/>
      <c r="OHA131" s="38"/>
      <c r="OHB131" s="38"/>
      <c r="OHC131" s="38"/>
      <c r="OHD131" s="39"/>
      <c r="OHE131" s="40"/>
      <c r="OHF131" s="41"/>
      <c r="OHG131" s="41"/>
      <c r="OHH131" s="41"/>
      <c r="OHI131" s="42"/>
      <c r="OHJ131" s="41"/>
      <c r="OHK131" s="43"/>
      <c r="OHL131" s="44"/>
      <c r="OHM131" s="41"/>
      <c r="OHN131" s="41"/>
      <c r="OHO131" s="41"/>
      <c r="OHP131" s="38"/>
      <c r="OHQ131" s="38"/>
      <c r="OHR131" s="38"/>
      <c r="OHS131" s="38"/>
      <c r="OHT131" s="39"/>
      <c r="OHU131" s="40"/>
      <c r="OHV131" s="41"/>
      <c r="OHW131" s="41"/>
      <c r="OHX131" s="41"/>
      <c r="OHY131" s="42"/>
      <c r="OHZ131" s="41"/>
      <c r="OIA131" s="43"/>
      <c r="OIB131" s="44"/>
      <c r="OIC131" s="41"/>
      <c r="OID131" s="41"/>
      <c r="OIE131" s="41"/>
      <c r="OIF131" s="38"/>
      <c r="OIG131" s="38"/>
      <c r="OIH131" s="38"/>
      <c r="OII131" s="38"/>
      <c r="OIJ131" s="39"/>
      <c r="OIK131" s="40"/>
      <c r="OIL131" s="41"/>
      <c r="OIM131" s="41"/>
      <c r="OIN131" s="41"/>
      <c r="OIO131" s="42"/>
      <c r="OIP131" s="41"/>
      <c r="OIQ131" s="43"/>
      <c r="OIR131" s="44"/>
      <c r="OIS131" s="41"/>
      <c r="OIT131" s="41"/>
      <c r="OIU131" s="41"/>
      <c r="OIV131" s="38"/>
      <c r="OIW131" s="38"/>
      <c r="OIX131" s="38"/>
      <c r="OIY131" s="38"/>
      <c r="OIZ131" s="39"/>
      <c r="OJA131" s="40"/>
      <c r="OJB131" s="41"/>
      <c r="OJC131" s="41"/>
      <c r="OJD131" s="41"/>
      <c r="OJE131" s="42"/>
      <c r="OJF131" s="41"/>
      <c r="OJG131" s="43"/>
      <c r="OJH131" s="44"/>
      <c r="OJI131" s="41"/>
      <c r="OJJ131" s="41"/>
      <c r="OJK131" s="41"/>
      <c r="OJL131" s="38"/>
      <c r="OJM131" s="38"/>
      <c r="OJN131" s="38"/>
      <c r="OJO131" s="38"/>
      <c r="OJP131" s="39"/>
      <c r="OJQ131" s="40"/>
      <c r="OJR131" s="41"/>
      <c r="OJS131" s="41"/>
      <c r="OJT131" s="41"/>
      <c r="OJU131" s="42"/>
      <c r="OJV131" s="41"/>
      <c r="OJW131" s="43"/>
      <c r="OJX131" s="44"/>
      <c r="OJY131" s="41"/>
      <c r="OJZ131" s="41"/>
      <c r="OKA131" s="41"/>
      <c r="OKB131" s="38"/>
      <c r="OKC131" s="38"/>
      <c r="OKD131" s="38"/>
      <c r="OKE131" s="38"/>
      <c r="OKF131" s="39"/>
      <c r="OKG131" s="40"/>
      <c r="OKH131" s="41"/>
      <c r="OKI131" s="41"/>
      <c r="OKJ131" s="41"/>
      <c r="OKK131" s="42"/>
      <c r="OKL131" s="41"/>
      <c r="OKM131" s="43"/>
      <c r="OKN131" s="44"/>
      <c r="OKO131" s="41"/>
      <c r="OKP131" s="41"/>
      <c r="OKQ131" s="41"/>
      <c r="OKR131" s="38"/>
      <c r="OKS131" s="38"/>
      <c r="OKT131" s="38"/>
      <c r="OKU131" s="38"/>
      <c r="OKV131" s="39"/>
      <c r="OKW131" s="40"/>
      <c r="OKX131" s="41"/>
      <c r="OKY131" s="41"/>
      <c r="OKZ131" s="41"/>
      <c r="OLA131" s="42"/>
      <c r="OLB131" s="41"/>
      <c r="OLC131" s="43"/>
      <c r="OLD131" s="44"/>
      <c r="OLE131" s="41"/>
      <c r="OLF131" s="41"/>
      <c r="OLG131" s="41"/>
      <c r="OLH131" s="38"/>
      <c r="OLI131" s="38"/>
      <c r="OLJ131" s="38"/>
      <c r="OLK131" s="38"/>
      <c r="OLL131" s="39"/>
      <c r="OLM131" s="40"/>
      <c r="OLN131" s="41"/>
      <c r="OLO131" s="41"/>
      <c r="OLP131" s="41"/>
      <c r="OLQ131" s="42"/>
      <c r="OLR131" s="41"/>
      <c r="OLS131" s="43"/>
      <c r="OLT131" s="44"/>
      <c r="OLU131" s="41"/>
      <c r="OLV131" s="41"/>
      <c r="OLW131" s="41"/>
      <c r="OLX131" s="38"/>
      <c r="OLY131" s="38"/>
      <c r="OLZ131" s="38"/>
      <c r="OMA131" s="38"/>
      <c r="OMB131" s="39"/>
      <c r="OMC131" s="40"/>
      <c r="OMD131" s="41"/>
      <c r="OME131" s="41"/>
      <c r="OMF131" s="41"/>
      <c r="OMG131" s="42"/>
      <c r="OMH131" s="41"/>
      <c r="OMI131" s="43"/>
      <c r="OMJ131" s="44"/>
      <c r="OMK131" s="41"/>
      <c r="OML131" s="41"/>
      <c r="OMM131" s="41"/>
      <c r="OMN131" s="38"/>
      <c r="OMO131" s="38"/>
      <c r="OMP131" s="38"/>
      <c r="OMQ131" s="38"/>
      <c r="OMR131" s="39"/>
      <c r="OMS131" s="40"/>
      <c r="OMT131" s="41"/>
      <c r="OMU131" s="41"/>
      <c r="OMV131" s="41"/>
      <c r="OMW131" s="42"/>
      <c r="OMX131" s="41"/>
      <c r="OMY131" s="43"/>
      <c r="OMZ131" s="44"/>
      <c r="ONA131" s="41"/>
      <c r="ONB131" s="41"/>
      <c r="ONC131" s="41"/>
      <c r="OND131" s="38"/>
      <c r="ONE131" s="38"/>
      <c r="ONF131" s="38"/>
      <c r="ONG131" s="38"/>
      <c r="ONH131" s="39"/>
      <c r="ONI131" s="40"/>
      <c r="ONJ131" s="41"/>
      <c r="ONK131" s="41"/>
      <c r="ONL131" s="41"/>
      <c r="ONM131" s="42"/>
      <c r="ONN131" s="41"/>
      <c r="ONO131" s="43"/>
      <c r="ONP131" s="44"/>
      <c r="ONQ131" s="41"/>
      <c r="ONR131" s="41"/>
      <c r="ONS131" s="41"/>
      <c r="ONT131" s="38"/>
      <c r="ONU131" s="38"/>
      <c r="ONV131" s="38"/>
      <c r="ONW131" s="38"/>
      <c r="ONX131" s="39"/>
      <c r="ONY131" s="40"/>
      <c r="ONZ131" s="41"/>
      <c r="OOA131" s="41"/>
      <c r="OOB131" s="41"/>
      <c r="OOC131" s="42"/>
      <c r="OOD131" s="41"/>
      <c r="OOE131" s="43"/>
      <c r="OOF131" s="44"/>
      <c r="OOG131" s="41"/>
      <c r="OOH131" s="41"/>
      <c r="OOI131" s="41"/>
      <c r="OOJ131" s="38"/>
      <c r="OOK131" s="38"/>
      <c r="OOL131" s="38"/>
      <c r="OOM131" s="38"/>
      <c r="OON131" s="39"/>
      <c r="OOO131" s="40"/>
      <c r="OOP131" s="41"/>
      <c r="OOQ131" s="41"/>
      <c r="OOR131" s="41"/>
      <c r="OOS131" s="42"/>
      <c r="OOT131" s="41"/>
      <c r="OOU131" s="43"/>
      <c r="OOV131" s="44"/>
      <c r="OOW131" s="41"/>
      <c r="OOX131" s="41"/>
      <c r="OOY131" s="41"/>
      <c r="OOZ131" s="38"/>
      <c r="OPA131" s="38"/>
      <c r="OPB131" s="38"/>
      <c r="OPC131" s="38"/>
      <c r="OPD131" s="39"/>
      <c r="OPE131" s="40"/>
      <c r="OPF131" s="41"/>
      <c r="OPG131" s="41"/>
      <c r="OPH131" s="41"/>
      <c r="OPI131" s="42"/>
      <c r="OPJ131" s="41"/>
      <c r="OPK131" s="43"/>
      <c r="OPL131" s="44"/>
      <c r="OPM131" s="41"/>
      <c r="OPN131" s="41"/>
      <c r="OPO131" s="41"/>
      <c r="OPP131" s="38"/>
      <c r="OPQ131" s="38"/>
      <c r="OPR131" s="38"/>
      <c r="OPS131" s="38"/>
      <c r="OPT131" s="39"/>
      <c r="OPU131" s="40"/>
      <c r="OPV131" s="41"/>
      <c r="OPW131" s="41"/>
      <c r="OPX131" s="41"/>
      <c r="OPY131" s="42"/>
      <c r="OPZ131" s="41"/>
      <c r="OQA131" s="43"/>
      <c r="OQB131" s="44"/>
      <c r="OQC131" s="41"/>
      <c r="OQD131" s="41"/>
      <c r="OQE131" s="41"/>
      <c r="OQF131" s="38"/>
      <c r="OQG131" s="38"/>
      <c r="OQH131" s="38"/>
      <c r="OQI131" s="38"/>
      <c r="OQJ131" s="39"/>
      <c r="OQK131" s="40"/>
      <c r="OQL131" s="41"/>
      <c r="OQM131" s="41"/>
      <c r="OQN131" s="41"/>
      <c r="OQO131" s="42"/>
      <c r="OQP131" s="41"/>
      <c r="OQQ131" s="43"/>
      <c r="OQR131" s="44"/>
      <c r="OQS131" s="41"/>
      <c r="OQT131" s="41"/>
      <c r="OQU131" s="41"/>
      <c r="OQV131" s="38"/>
      <c r="OQW131" s="38"/>
      <c r="OQX131" s="38"/>
      <c r="OQY131" s="38"/>
      <c r="OQZ131" s="39"/>
      <c r="ORA131" s="40"/>
      <c r="ORB131" s="41"/>
      <c r="ORC131" s="41"/>
      <c r="ORD131" s="41"/>
      <c r="ORE131" s="42"/>
      <c r="ORF131" s="41"/>
      <c r="ORG131" s="43"/>
      <c r="ORH131" s="44"/>
      <c r="ORI131" s="41"/>
      <c r="ORJ131" s="41"/>
      <c r="ORK131" s="41"/>
      <c r="ORL131" s="38"/>
      <c r="ORM131" s="38"/>
      <c r="ORN131" s="38"/>
      <c r="ORO131" s="38"/>
      <c r="ORP131" s="39"/>
      <c r="ORQ131" s="40"/>
      <c r="ORR131" s="41"/>
      <c r="ORS131" s="41"/>
      <c r="ORT131" s="41"/>
      <c r="ORU131" s="42"/>
      <c r="ORV131" s="41"/>
      <c r="ORW131" s="43"/>
      <c r="ORX131" s="44"/>
      <c r="ORY131" s="41"/>
      <c r="ORZ131" s="41"/>
      <c r="OSA131" s="41"/>
      <c r="OSB131" s="38"/>
      <c r="OSC131" s="38"/>
      <c r="OSD131" s="38"/>
      <c r="OSE131" s="38"/>
      <c r="OSF131" s="39"/>
      <c r="OSG131" s="40"/>
      <c r="OSH131" s="41"/>
      <c r="OSI131" s="41"/>
      <c r="OSJ131" s="41"/>
      <c r="OSK131" s="42"/>
      <c r="OSL131" s="41"/>
      <c r="OSM131" s="43"/>
      <c r="OSN131" s="44"/>
      <c r="OSO131" s="41"/>
      <c r="OSP131" s="41"/>
      <c r="OSQ131" s="41"/>
      <c r="OSR131" s="38"/>
      <c r="OSS131" s="38"/>
      <c r="OST131" s="38"/>
      <c r="OSU131" s="38"/>
      <c r="OSV131" s="39"/>
      <c r="OSW131" s="40"/>
      <c r="OSX131" s="41"/>
      <c r="OSY131" s="41"/>
      <c r="OSZ131" s="41"/>
      <c r="OTA131" s="42"/>
      <c r="OTB131" s="41"/>
      <c r="OTC131" s="43"/>
      <c r="OTD131" s="44"/>
      <c r="OTE131" s="41"/>
      <c r="OTF131" s="41"/>
      <c r="OTG131" s="41"/>
      <c r="OTH131" s="38"/>
      <c r="OTI131" s="38"/>
      <c r="OTJ131" s="38"/>
      <c r="OTK131" s="38"/>
      <c r="OTL131" s="39"/>
      <c r="OTM131" s="40"/>
      <c r="OTN131" s="41"/>
      <c r="OTO131" s="41"/>
      <c r="OTP131" s="41"/>
      <c r="OTQ131" s="42"/>
      <c r="OTR131" s="41"/>
      <c r="OTS131" s="43"/>
      <c r="OTT131" s="44"/>
      <c r="OTU131" s="41"/>
      <c r="OTV131" s="41"/>
      <c r="OTW131" s="41"/>
      <c r="OTX131" s="38"/>
      <c r="OTY131" s="38"/>
      <c r="OTZ131" s="38"/>
      <c r="OUA131" s="38"/>
      <c r="OUB131" s="39"/>
      <c r="OUC131" s="40"/>
      <c r="OUD131" s="41"/>
      <c r="OUE131" s="41"/>
      <c r="OUF131" s="41"/>
      <c r="OUG131" s="42"/>
      <c r="OUH131" s="41"/>
      <c r="OUI131" s="43"/>
      <c r="OUJ131" s="44"/>
      <c r="OUK131" s="41"/>
      <c r="OUL131" s="41"/>
      <c r="OUM131" s="41"/>
      <c r="OUN131" s="38"/>
      <c r="OUO131" s="38"/>
      <c r="OUP131" s="38"/>
      <c r="OUQ131" s="38"/>
      <c r="OUR131" s="39"/>
      <c r="OUS131" s="40"/>
      <c r="OUT131" s="41"/>
      <c r="OUU131" s="41"/>
      <c r="OUV131" s="41"/>
      <c r="OUW131" s="42"/>
      <c r="OUX131" s="41"/>
      <c r="OUY131" s="43"/>
      <c r="OUZ131" s="44"/>
      <c r="OVA131" s="41"/>
      <c r="OVB131" s="41"/>
      <c r="OVC131" s="41"/>
      <c r="OVD131" s="38"/>
      <c r="OVE131" s="38"/>
      <c r="OVF131" s="38"/>
      <c r="OVG131" s="38"/>
      <c r="OVH131" s="39"/>
      <c r="OVI131" s="40"/>
      <c r="OVJ131" s="41"/>
      <c r="OVK131" s="41"/>
      <c r="OVL131" s="41"/>
      <c r="OVM131" s="42"/>
      <c r="OVN131" s="41"/>
      <c r="OVO131" s="43"/>
      <c r="OVP131" s="44"/>
      <c r="OVQ131" s="41"/>
      <c r="OVR131" s="41"/>
      <c r="OVS131" s="41"/>
      <c r="OVT131" s="38"/>
      <c r="OVU131" s="38"/>
      <c r="OVV131" s="38"/>
      <c r="OVW131" s="38"/>
      <c r="OVX131" s="39"/>
      <c r="OVY131" s="40"/>
      <c r="OVZ131" s="41"/>
      <c r="OWA131" s="41"/>
      <c r="OWB131" s="41"/>
      <c r="OWC131" s="42"/>
      <c r="OWD131" s="41"/>
      <c r="OWE131" s="43"/>
      <c r="OWF131" s="44"/>
      <c r="OWG131" s="41"/>
      <c r="OWH131" s="41"/>
      <c r="OWI131" s="41"/>
      <c r="OWJ131" s="38"/>
      <c r="OWK131" s="38"/>
      <c r="OWL131" s="38"/>
      <c r="OWM131" s="38"/>
      <c r="OWN131" s="39"/>
      <c r="OWO131" s="40"/>
      <c r="OWP131" s="41"/>
      <c r="OWQ131" s="41"/>
      <c r="OWR131" s="41"/>
      <c r="OWS131" s="42"/>
      <c r="OWT131" s="41"/>
      <c r="OWU131" s="43"/>
      <c r="OWV131" s="44"/>
      <c r="OWW131" s="41"/>
      <c r="OWX131" s="41"/>
      <c r="OWY131" s="41"/>
      <c r="OWZ131" s="38"/>
      <c r="OXA131" s="38"/>
      <c r="OXB131" s="38"/>
      <c r="OXC131" s="38"/>
      <c r="OXD131" s="39"/>
      <c r="OXE131" s="40"/>
      <c r="OXF131" s="41"/>
      <c r="OXG131" s="41"/>
      <c r="OXH131" s="41"/>
      <c r="OXI131" s="42"/>
      <c r="OXJ131" s="41"/>
      <c r="OXK131" s="43"/>
      <c r="OXL131" s="44"/>
      <c r="OXM131" s="41"/>
      <c r="OXN131" s="41"/>
      <c r="OXO131" s="41"/>
      <c r="OXP131" s="38"/>
      <c r="OXQ131" s="38"/>
      <c r="OXR131" s="38"/>
      <c r="OXS131" s="38"/>
      <c r="OXT131" s="39"/>
      <c r="OXU131" s="40"/>
      <c r="OXV131" s="41"/>
      <c r="OXW131" s="41"/>
      <c r="OXX131" s="41"/>
      <c r="OXY131" s="42"/>
      <c r="OXZ131" s="41"/>
      <c r="OYA131" s="43"/>
      <c r="OYB131" s="44"/>
      <c r="OYC131" s="41"/>
      <c r="OYD131" s="41"/>
      <c r="OYE131" s="41"/>
      <c r="OYF131" s="38"/>
      <c r="OYG131" s="38"/>
      <c r="OYH131" s="38"/>
      <c r="OYI131" s="38"/>
      <c r="OYJ131" s="39"/>
      <c r="OYK131" s="40"/>
      <c r="OYL131" s="41"/>
      <c r="OYM131" s="41"/>
      <c r="OYN131" s="41"/>
      <c r="OYO131" s="42"/>
      <c r="OYP131" s="41"/>
      <c r="OYQ131" s="43"/>
      <c r="OYR131" s="44"/>
      <c r="OYS131" s="41"/>
      <c r="OYT131" s="41"/>
      <c r="OYU131" s="41"/>
      <c r="OYV131" s="38"/>
      <c r="OYW131" s="38"/>
      <c r="OYX131" s="38"/>
      <c r="OYY131" s="38"/>
      <c r="OYZ131" s="39"/>
      <c r="OZA131" s="40"/>
      <c r="OZB131" s="41"/>
      <c r="OZC131" s="41"/>
      <c r="OZD131" s="41"/>
      <c r="OZE131" s="42"/>
      <c r="OZF131" s="41"/>
      <c r="OZG131" s="43"/>
      <c r="OZH131" s="44"/>
      <c r="OZI131" s="41"/>
      <c r="OZJ131" s="41"/>
      <c r="OZK131" s="41"/>
      <c r="OZL131" s="38"/>
      <c r="OZM131" s="38"/>
      <c r="OZN131" s="38"/>
      <c r="OZO131" s="38"/>
      <c r="OZP131" s="39"/>
      <c r="OZQ131" s="40"/>
      <c r="OZR131" s="41"/>
      <c r="OZS131" s="41"/>
      <c r="OZT131" s="41"/>
      <c r="OZU131" s="42"/>
      <c r="OZV131" s="41"/>
      <c r="OZW131" s="43"/>
      <c r="OZX131" s="44"/>
      <c r="OZY131" s="41"/>
      <c r="OZZ131" s="41"/>
      <c r="PAA131" s="41"/>
      <c r="PAB131" s="38"/>
      <c r="PAC131" s="38"/>
      <c r="PAD131" s="38"/>
      <c r="PAE131" s="38"/>
      <c r="PAF131" s="39"/>
      <c r="PAG131" s="40"/>
      <c r="PAH131" s="41"/>
      <c r="PAI131" s="41"/>
      <c r="PAJ131" s="41"/>
      <c r="PAK131" s="42"/>
      <c r="PAL131" s="41"/>
      <c r="PAM131" s="43"/>
      <c r="PAN131" s="44"/>
      <c r="PAO131" s="41"/>
      <c r="PAP131" s="41"/>
      <c r="PAQ131" s="41"/>
      <c r="PAR131" s="38"/>
      <c r="PAS131" s="38"/>
      <c r="PAT131" s="38"/>
      <c r="PAU131" s="38"/>
      <c r="PAV131" s="39"/>
      <c r="PAW131" s="40"/>
      <c r="PAX131" s="41"/>
      <c r="PAY131" s="41"/>
      <c r="PAZ131" s="41"/>
      <c r="PBA131" s="42"/>
      <c r="PBB131" s="41"/>
      <c r="PBC131" s="43"/>
      <c r="PBD131" s="44"/>
      <c r="PBE131" s="41"/>
      <c r="PBF131" s="41"/>
      <c r="PBG131" s="41"/>
      <c r="PBH131" s="38"/>
      <c r="PBI131" s="38"/>
      <c r="PBJ131" s="38"/>
      <c r="PBK131" s="38"/>
      <c r="PBL131" s="39"/>
      <c r="PBM131" s="40"/>
      <c r="PBN131" s="41"/>
      <c r="PBO131" s="41"/>
      <c r="PBP131" s="41"/>
      <c r="PBQ131" s="42"/>
      <c r="PBR131" s="41"/>
      <c r="PBS131" s="43"/>
      <c r="PBT131" s="44"/>
      <c r="PBU131" s="41"/>
      <c r="PBV131" s="41"/>
      <c r="PBW131" s="41"/>
      <c r="PBX131" s="38"/>
      <c r="PBY131" s="38"/>
      <c r="PBZ131" s="38"/>
      <c r="PCA131" s="38"/>
      <c r="PCB131" s="39"/>
      <c r="PCC131" s="40"/>
      <c r="PCD131" s="41"/>
      <c r="PCE131" s="41"/>
      <c r="PCF131" s="41"/>
      <c r="PCG131" s="42"/>
      <c r="PCH131" s="41"/>
      <c r="PCI131" s="43"/>
      <c r="PCJ131" s="44"/>
      <c r="PCK131" s="41"/>
      <c r="PCL131" s="41"/>
      <c r="PCM131" s="41"/>
      <c r="PCN131" s="38"/>
      <c r="PCO131" s="38"/>
      <c r="PCP131" s="38"/>
      <c r="PCQ131" s="38"/>
      <c r="PCR131" s="39"/>
      <c r="PCS131" s="40"/>
      <c r="PCT131" s="41"/>
      <c r="PCU131" s="41"/>
      <c r="PCV131" s="41"/>
      <c r="PCW131" s="42"/>
      <c r="PCX131" s="41"/>
      <c r="PCY131" s="43"/>
      <c r="PCZ131" s="44"/>
      <c r="PDA131" s="41"/>
      <c r="PDB131" s="41"/>
      <c r="PDC131" s="41"/>
      <c r="PDD131" s="38"/>
      <c r="PDE131" s="38"/>
      <c r="PDF131" s="38"/>
      <c r="PDG131" s="38"/>
      <c r="PDH131" s="39"/>
      <c r="PDI131" s="40"/>
      <c r="PDJ131" s="41"/>
      <c r="PDK131" s="41"/>
      <c r="PDL131" s="41"/>
      <c r="PDM131" s="42"/>
      <c r="PDN131" s="41"/>
      <c r="PDO131" s="43"/>
      <c r="PDP131" s="44"/>
      <c r="PDQ131" s="41"/>
      <c r="PDR131" s="41"/>
      <c r="PDS131" s="41"/>
      <c r="PDT131" s="38"/>
      <c r="PDU131" s="38"/>
      <c r="PDV131" s="38"/>
      <c r="PDW131" s="38"/>
      <c r="PDX131" s="39"/>
      <c r="PDY131" s="40"/>
      <c r="PDZ131" s="41"/>
      <c r="PEA131" s="41"/>
      <c r="PEB131" s="41"/>
      <c r="PEC131" s="42"/>
      <c r="PED131" s="41"/>
      <c r="PEE131" s="43"/>
      <c r="PEF131" s="44"/>
      <c r="PEG131" s="41"/>
      <c r="PEH131" s="41"/>
      <c r="PEI131" s="41"/>
      <c r="PEJ131" s="38"/>
      <c r="PEK131" s="38"/>
      <c r="PEL131" s="38"/>
      <c r="PEM131" s="38"/>
      <c r="PEN131" s="39"/>
      <c r="PEO131" s="40"/>
      <c r="PEP131" s="41"/>
      <c r="PEQ131" s="41"/>
      <c r="PER131" s="41"/>
      <c r="PES131" s="42"/>
      <c r="PET131" s="41"/>
      <c r="PEU131" s="43"/>
      <c r="PEV131" s="44"/>
      <c r="PEW131" s="41"/>
      <c r="PEX131" s="41"/>
      <c r="PEY131" s="41"/>
      <c r="PEZ131" s="38"/>
      <c r="PFA131" s="38"/>
      <c r="PFB131" s="38"/>
      <c r="PFC131" s="38"/>
      <c r="PFD131" s="39"/>
      <c r="PFE131" s="40"/>
      <c r="PFF131" s="41"/>
      <c r="PFG131" s="41"/>
      <c r="PFH131" s="41"/>
      <c r="PFI131" s="42"/>
      <c r="PFJ131" s="41"/>
      <c r="PFK131" s="43"/>
      <c r="PFL131" s="44"/>
      <c r="PFM131" s="41"/>
      <c r="PFN131" s="41"/>
      <c r="PFO131" s="41"/>
      <c r="PFP131" s="38"/>
      <c r="PFQ131" s="38"/>
      <c r="PFR131" s="38"/>
      <c r="PFS131" s="38"/>
      <c r="PFT131" s="39"/>
      <c r="PFU131" s="40"/>
      <c r="PFV131" s="41"/>
      <c r="PFW131" s="41"/>
      <c r="PFX131" s="41"/>
      <c r="PFY131" s="42"/>
      <c r="PFZ131" s="41"/>
      <c r="PGA131" s="43"/>
      <c r="PGB131" s="44"/>
      <c r="PGC131" s="41"/>
      <c r="PGD131" s="41"/>
      <c r="PGE131" s="41"/>
      <c r="PGF131" s="38"/>
      <c r="PGG131" s="38"/>
      <c r="PGH131" s="38"/>
      <c r="PGI131" s="38"/>
      <c r="PGJ131" s="39"/>
      <c r="PGK131" s="40"/>
      <c r="PGL131" s="41"/>
      <c r="PGM131" s="41"/>
      <c r="PGN131" s="41"/>
      <c r="PGO131" s="42"/>
      <c r="PGP131" s="41"/>
      <c r="PGQ131" s="43"/>
      <c r="PGR131" s="44"/>
      <c r="PGS131" s="41"/>
      <c r="PGT131" s="41"/>
      <c r="PGU131" s="41"/>
      <c r="PGV131" s="38"/>
      <c r="PGW131" s="38"/>
      <c r="PGX131" s="38"/>
      <c r="PGY131" s="38"/>
      <c r="PGZ131" s="39"/>
      <c r="PHA131" s="40"/>
      <c r="PHB131" s="41"/>
      <c r="PHC131" s="41"/>
      <c r="PHD131" s="41"/>
      <c r="PHE131" s="42"/>
      <c r="PHF131" s="41"/>
      <c r="PHG131" s="43"/>
      <c r="PHH131" s="44"/>
      <c r="PHI131" s="41"/>
      <c r="PHJ131" s="41"/>
      <c r="PHK131" s="41"/>
      <c r="PHL131" s="38"/>
      <c r="PHM131" s="38"/>
      <c r="PHN131" s="38"/>
      <c r="PHO131" s="38"/>
      <c r="PHP131" s="39"/>
      <c r="PHQ131" s="40"/>
      <c r="PHR131" s="41"/>
      <c r="PHS131" s="41"/>
      <c r="PHT131" s="41"/>
      <c r="PHU131" s="42"/>
      <c r="PHV131" s="41"/>
      <c r="PHW131" s="43"/>
      <c r="PHX131" s="44"/>
      <c r="PHY131" s="41"/>
      <c r="PHZ131" s="41"/>
      <c r="PIA131" s="41"/>
      <c r="PIB131" s="38"/>
      <c r="PIC131" s="38"/>
      <c r="PID131" s="38"/>
      <c r="PIE131" s="38"/>
      <c r="PIF131" s="39"/>
      <c r="PIG131" s="40"/>
      <c r="PIH131" s="41"/>
      <c r="PII131" s="41"/>
      <c r="PIJ131" s="41"/>
      <c r="PIK131" s="42"/>
      <c r="PIL131" s="41"/>
      <c r="PIM131" s="43"/>
      <c r="PIN131" s="44"/>
      <c r="PIO131" s="41"/>
      <c r="PIP131" s="41"/>
      <c r="PIQ131" s="41"/>
      <c r="PIR131" s="38"/>
      <c r="PIS131" s="38"/>
      <c r="PIT131" s="38"/>
      <c r="PIU131" s="38"/>
      <c r="PIV131" s="39"/>
      <c r="PIW131" s="40"/>
      <c r="PIX131" s="41"/>
      <c r="PIY131" s="41"/>
      <c r="PIZ131" s="41"/>
      <c r="PJA131" s="42"/>
      <c r="PJB131" s="41"/>
      <c r="PJC131" s="43"/>
      <c r="PJD131" s="44"/>
      <c r="PJE131" s="41"/>
      <c r="PJF131" s="41"/>
      <c r="PJG131" s="41"/>
      <c r="PJH131" s="38"/>
      <c r="PJI131" s="38"/>
      <c r="PJJ131" s="38"/>
      <c r="PJK131" s="38"/>
      <c r="PJL131" s="39"/>
      <c r="PJM131" s="40"/>
      <c r="PJN131" s="41"/>
      <c r="PJO131" s="41"/>
      <c r="PJP131" s="41"/>
      <c r="PJQ131" s="42"/>
      <c r="PJR131" s="41"/>
      <c r="PJS131" s="43"/>
      <c r="PJT131" s="44"/>
      <c r="PJU131" s="41"/>
      <c r="PJV131" s="41"/>
      <c r="PJW131" s="41"/>
      <c r="PJX131" s="38"/>
      <c r="PJY131" s="38"/>
      <c r="PJZ131" s="38"/>
      <c r="PKA131" s="38"/>
      <c r="PKB131" s="39"/>
      <c r="PKC131" s="40"/>
      <c r="PKD131" s="41"/>
      <c r="PKE131" s="41"/>
      <c r="PKF131" s="41"/>
      <c r="PKG131" s="42"/>
      <c r="PKH131" s="41"/>
      <c r="PKI131" s="43"/>
      <c r="PKJ131" s="44"/>
      <c r="PKK131" s="41"/>
      <c r="PKL131" s="41"/>
      <c r="PKM131" s="41"/>
      <c r="PKN131" s="38"/>
      <c r="PKO131" s="38"/>
      <c r="PKP131" s="38"/>
      <c r="PKQ131" s="38"/>
      <c r="PKR131" s="39"/>
      <c r="PKS131" s="40"/>
      <c r="PKT131" s="41"/>
      <c r="PKU131" s="41"/>
      <c r="PKV131" s="41"/>
      <c r="PKW131" s="42"/>
      <c r="PKX131" s="41"/>
      <c r="PKY131" s="43"/>
      <c r="PKZ131" s="44"/>
      <c r="PLA131" s="41"/>
      <c r="PLB131" s="41"/>
      <c r="PLC131" s="41"/>
      <c r="PLD131" s="38"/>
      <c r="PLE131" s="38"/>
      <c r="PLF131" s="38"/>
      <c r="PLG131" s="38"/>
      <c r="PLH131" s="39"/>
      <c r="PLI131" s="40"/>
      <c r="PLJ131" s="41"/>
      <c r="PLK131" s="41"/>
      <c r="PLL131" s="41"/>
      <c r="PLM131" s="42"/>
      <c r="PLN131" s="41"/>
      <c r="PLO131" s="43"/>
      <c r="PLP131" s="44"/>
      <c r="PLQ131" s="41"/>
      <c r="PLR131" s="41"/>
      <c r="PLS131" s="41"/>
      <c r="PLT131" s="38"/>
      <c r="PLU131" s="38"/>
      <c r="PLV131" s="38"/>
      <c r="PLW131" s="38"/>
      <c r="PLX131" s="39"/>
      <c r="PLY131" s="40"/>
      <c r="PLZ131" s="41"/>
      <c r="PMA131" s="41"/>
      <c r="PMB131" s="41"/>
      <c r="PMC131" s="42"/>
      <c r="PMD131" s="41"/>
      <c r="PME131" s="43"/>
      <c r="PMF131" s="44"/>
      <c r="PMG131" s="41"/>
      <c r="PMH131" s="41"/>
      <c r="PMI131" s="41"/>
      <c r="PMJ131" s="38"/>
      <c r="PMK131" s="38"/>
      <c r="PML131" s="38"/>
      <c r="PMM131" s="38"/>
      <c r="PMN131" s="39"/>
      <c r="PMO131" s="40"/>
      <c r="PMP131" s="41"/>
      <c r="PMQ131" s="41"/>
      <c r="PMR131" s="41"/>
      <c r="PMS131" s="42"/>
      <c r="PMT131" s="41"/>
      <c r="PMU131" s="43"/>
      <c r="PMV131" s="44"/>
      <c r="PMW131" s="41"/>
      <c r="PMX131" s="41"/>
      <c r="PMY131" s="41"/>
      <c r="PMZ131" s="38"/>
      <c r="PNA131" s="38"/>
      <c r="PNB131" s="38"/>
      <c r="PNC131" s="38"/>
      <c r="PND131" s="39"/>
      <c r="PNE131" s="40"/>
      <c r="PNF131" s="41"/>
      <c r="PNG131" s="41"/>
      <c r="PNH131" s="41"/>
      <c r="PNI131" s="42"/>
      <c r="PNJ131" s="41"/>
      <c r="PNK131" s="43"/>
      <c r="PNL131" s="44"/>
      <c r="PNM131" s="41"/>
      <c r="PNN131" s="41"/>
      <c r="PNO131" s="41"/>
      <c r="PNP131" s="38"/>
      <c r="PNQ131" s="38"/>
      <c r="PNR131" s="38"/>
      <c r="PNS131" s="38"/>
      <c r="PNT131" s="39"/>
      <c r="PNU131" s="40"/>
      <c r="PNV131" s="41"/>
      <c r="PNW131" s="41"/>
      <c r="PNX131" s="41"/>
      <c r="PNY131" s="42"/>
      <c r="PNZ131" s="41"/>
      <c r="POA131" s="43"/>
      <c r="POB131" s="44"/>
      <c r="POC131" s="41"/>
      <c r="POD131" s="41"/>
      <c r="POE131" s="41"/>
      <c r="POF131" s="38"/>
      <c r="POG131" s="38"/>
      <c r="POH131" s="38"/>
      <c r="POI131" s="38"/>
      <c r="POJ131" s="39"/>
      <c r="POK131" s="40"/>
      <c r="POL131" s="41"/>
      <c r="POM131" s="41"/>
      <c r="PON131" s="41"/>
      <c r="POO131" s="42"/>
      <c r="POP131" s="41"/>
      <c r="POQ131" s="43"/>
      <c r="POR131" s="44"/>
      <c r="POS131" s="41"/>
      <c r="POT131" s="41"/>
      <c r="POU131" s="41"/>
      <c r="POV131" s="38"/>
      <c r="POW131" s="38"/>
      <c r="POX131" s="38"/>
      <c r="POY131" s="38"/>
      <c r="POZ131" s="39"/>
      <c r="PPA131" s="40"/>
      <c r="PPB131" s="41"/>
      <c r="PPC131" s="41"/>
      <c r="PPD131" s="41"/>
      <c r="PPE131" s="42"/>
      <c r="PPF131" s="41"/>
      <c r="PPG131" s="43"/>
      <c r="PPH131" s="44"/>
      <c r="PPI131" s="41"/>
      <c r="PPJ131" s="41"/>
      <c r="PPK131" s="41"/>
      <c r="PPL131" s="38"/>
      <c r="PPM131" s="38"/>
      <c r="PPN131" s="38"/>
      <c r="PPO131" s="38"/>
      <c r="PPP131" s="39"/>
      <c r="PPQ131" s="40"/>
      <c r="PPR131" s="41"/>
      <c r="PPS131" s="41"/>
      <c r="PPT131" s="41"/>
      <c r="PPU131" s="42"/>
      <c r="PPV131" s="41"/>
      <c r="PPW131" s="43"/>
      <c r="PPX131" s="44"/>
      <c r="PPY131" s="41"/>
      <c r="PPZ131" s="41"/>
      <c r="PQA131" s="41"/>
      <c r="PQB131" s="38"/>
      <c r="PQC131" s="38"/>
      <c r="PQD131" s="38"/>
      <c r="PQE131" s="38"/>
      <c r="PQF131" s="39"/>
      <c r="PQG131" s="40"/>
      <c r="PQH131" s="41"/>
      <c r="PQI131" s="41"/>
      <c r="PQJ131" s="41"/>
      <c r="PQK131" s="42"/>
      <c r="PQL131" s="41"/>
      <c r="PQM131" s="43"/>
      <c r="PQN131" s="44"/>
      <c r="PQO131" s="41"/>
      <c r="PQP131" s="41"/>
      <c r="PQQ131" s="41"/>
      <c r="PQR131" s="38"/>
      <c r="PQS131" s="38"/>
      <c r="PQT131" s="38"/>
      <c r="PQU131" s="38"/>
      <c r="PQV131" s="39"/>
      <c r="PQW131" s="40"/>
      <c r="PQX131" s="41"/>
      <c r="PQY131" s="41"/>
      <c r="PQZ131" s="41"/>
      <c r="PRA131" s="42"/>
      <c r="PRB131" s="41"/>
      <c r="PRC131" s="43"/>
      <c r="PRD131" s="44"/>
      <c r="PRE131" s="41"/>
      <c r="PRF131" s="41"/>
      <c r="PRG131" s="41"/>
      <c r="PRH131" s="38"/>
      <c r="PRI131" s="38"/>
      <c r="PRJ131" s="38"/>
      <c r="PRK131" s="38"/>
      <c r="PRL131" s="39"/>
      <c r="PRM131" s="40"/>
      <c r="PRN131" s="41"/>
      <c r="PRO131" s="41"/>
      <c r="PRP131" s="41"/>
      <c r="PRQ131" s="42"/>
      <c r="PRR131" s="41"/>
      <c r="PRS131" s="43"/>
      <c r="PRT131" s="44"/>
      <c r="PRU131" s="41"/>
      <c r="PRV131" s="41"/>
      <c r="PRW131" s="41"/>
      <c r="PRX131" s="38"/>
      <c r="PRY131" s="38"/>
      <c r="PRZ131" s="38"/>
      <c r="PSA131" s="38"/>
      <c r="PSB131" s="39"/>
      <c r="PSC131" s="40"/>
      <c r="PSD131" s="41"/>
      <c r="PSE131" s="41"/>
      <c r="PSF131" s="41"/>
      <c r="PSG131" s="42"/>
      <c r="PSH131" s="41"/>
      <c r="PSI131" s="43"/>
      <c r="PSJ131" s="44"/>
      <c r="PSK131" s="41"/>
      <c r="PSL131" s="41"/>
      <c r="PSM131" s="41"/>
      <c r="PSN131" s="38"/>
      <c r="PSO131" s="38"/>
      <c r="PSP131" s="38"/>
      <c r="PSQ131" s="38"/>
      <c r="PSR131" s="39"/>
      <c r="PSS131" s="40"/>
      <c r="PST131" s="41"/>
      <c r="PSU131" s="41"/>
      <c r="PSV131" s="41"/>
      <c r="PSW131" s="42"/>
      <c r="PSX131" s="41"/>
      <c r="PSY131" s="43"/>
      <c r="PSZ131" s="44"/>
      <c r="PTA131" s="41"/>
      <c r="PTB131" s="41"/>
      <c r="PTC131" s="41"/>
      <c r="PTD131" s="38"/>
      <c r="PTE131" s="38"/>
      <c r="PTF131" s="38"/>
      <c r="PTG131" s="38"/>
      <c r="PTH131" s="39"/>
      <c r="PTI131" s="40"/>
      <c r="PTJ131" s="41"/>
      <c r="PTK131" s="41"/>
      <c r="PTL131" s="41"/>
      <c r="PTM131" s="42"/>
      <c r="PTN131" s="41"/>
      <c r="PTO131" s="43"/>
      <c r="PTP131" s="44"/>
      <c r="PTQ131" s="41"/>
      <c r="PTR131" s="41"/>
      <c r="PTS131" s="41"/>
      <c r="PTT131" s="38"/>
      <c r="PTU131" s="38"/>
      <c r="PTV131" s="38"/>
      <c r="PTW131" s="38"/>
      <c r="PTX131" s="39"/>
      <c r="PTY131" s="40"/>
      <c r="PTZ131" s="41"/>
      <c r="PUA131" s="41"/>
      <c r="PUB131" s="41"/>
      <c r="PUC131" s="42"/>
      <c r="PUD131" s="41"/>
      <c r="PUE131" s="43"/>
      <c r="PUF131" s="44"/>
      <c r="PUG131" s="41"/>
      <c r="PUH131" s="41"/>
      <c r="PUI131" s="41"/>
      <c r="PUJ131" s="38"/>
      <c r="PUK131" s="38"/>
      <c r="PUL131" s="38"/>
      <c r="PUM131" s="38"/>
      <c r="PUN131" s="39"/>
      <c r="PUO131" s="40"/>
      <c r="PUP131" s="41"/>
      <c r="PUQ131" s="41"/>
      <c r="PUR131" s="41"/>
      <c r="PUS131" s="42"/>
      <c r="PUT131" s="41"/>
      <c r="PUU131" s="43"/>
      <c r="PUV131" s="44"/>
      <c r="PUW131" s="41"/>
      <c r="PUX131" s="41"/>
      <c r="PUY131" s="41"/>
      <c r="PUZ131" s="38"/>
      <c r="PVA131" s="38"/>
      <c r="PVB131" s="38"/>
      <c r="PVC131" s="38"/>
      <c r="PVD131" s="39"/>
      <c r="PVE131" s="40"/>
      <c r="PVF131" s="41"/>
      <c r="PVG131" s="41"/>
      <c r="PVH131" s="41"/>
      <c r="PVI131" s="42"/>
      <c r="PVJ131" s="41"/>
      <c r="PVK131" s="43"/>
      <c r="PVL131" s="44"/>
      <c r="PVM131" s="41"/>
      <c r="PVN131" s="41"/>
      <c r="PVO131" s="41"/>
      <c r="PVP131" s="38"/>
      <c r="PVQ131" s="38"/>
      <c r="PVR131" s="38"/>
      <c r="PVS131" s="38"/>
      <c r="PVT131" s="39"/>
      <c r="PVU131" s="40"/>
      <c r="PVV131" s="41"/>
      <c r="PVW131" s="41"/>
      <c r="PVX131" s="41"/>
      <c r="PVY131" s="42"/>
      <c r="PVZ131" s="41"/>
      <c r="PWA131" s="43"/>
      <c r="PWB131" s="44"/>
      <c r="PWC131" s="41"/>
      <c r="PWD131" s="41"/>
      <c r="PWE131" s="41"/>
      <c r="PWF131" s="38"/>
      <c r="PWG131" s="38"/>
      <c r="PWH131" s="38"/>
      <c r="PWI131" s="38"/>
      <c r="PWJ131" s="39"/>
      <c r="PWK131" s="40"/>
      <c r="PWL131" s="41"/>
      <c r="PWM131" s="41"/>
      <c r="PWN131" s="41"/>
      <c r="PWO131" s="42"/>
      <c r="PWP131" s="41"/>
      <c r="PWQ131" s="43"/>
      <c r="PWR131" s="44"/>
      <c r="PWS131" s="41"/>
      <c r="PWT131" s="41"/>
      <c r="PWU131" s="41"/>
      <c r="PWV131" s="38"/>
      <c r="PWW131" s="38"/>
      <c r="PWX131" s="38"/>
      <c r="PWY131" s="38"/>
      <c r="PWZ131" s="39"/>
      <c r="PXA131" s="40"/>
      <c r="PXB131" s="41"/>
      <c r="PXC131" s="41"/>
      <c r="PXD131" s="41"/>
      <c r="PXE131" s="42"/>
      <c r="PXF131" s="41"/>
      <c r="PXG131" s="43"/>
      <c r="PXH131" s="44"/>
      <c r="PXI131" s="41"/>
      <c r="PXJ131" s="41"/>
      <c r="PXK131" s="41"/>
      <c r="PXL131" s="38"/>
      <c r="PXM131" s="38"/>
      <c r="PXN131" s="38"/>
      <c r="PXO131" s="38"/>
      <c r="PXP131" s="39"/>
      <c r="PXQ131" s="40"/>
      <c r="PXR131" s="41"/>
      <c r="PXS131" s="41"/>
      <c r="PXT131" s="41"/>
      <c r="PXU131" s="42"/>
      <c r="PXV131" s="41"/>
      <c r="PXW131" s="43"/>
      <c r="PXX131" s="44"/>
      <c r="PXY131" s="41"/>
      <c r="PXZ131" s="41"/>
      <c r="PYA131" s="41"/>
      <c r="PYB131" s="38"/>
      <c r="PYC131" s="38"/>
      <c r="PYD131" s="38"/>
      <c r="PYE131" s="38"/>
      <c r="PYF131" s="39"/>
      <c r="PYG131" s="40"/>
      <c r="PYH131" s="41"/>
      <c r="PYI131" s="41"/>
      <c r="PYJ131" s="41"/>
      <c r="PYK131" s="42"/>
      <c r="PYL131" s="41"/>
      <c r="PYM131" s="43"/>
      <c r="PYN131" s="44"/>
      <c r="PYO131" s="41"/>
      <c r="PYP131" s="41"/>
      <c r="PYQ131" s="41"/>
      <c r="PYR131" s="38"/>
      <c r="PYS131" s="38"/>
      <c r="PYT131" s="38"/>
      <c r="PYU131" s="38"/>
      <c r="PYV131" s="39"/>
      <c r="PYW131" s="40"/>
      <c r="PYX131" s="41"/>
      <c r="PYY131" s="41"/>
      <c r="PYZ131" s="41"/>
      <c r="PZA131" s="42"/>
      <c r="PZB131" s="41"/>
      <c r="PZC131" s="43"/>
      <c r="PZD131" s="44"/>
      <c r="PZE131" s="41"/>
      <c r="PZF131" s="41"/>
      <c r="PZG131" s="41"/>
      <c r="PZH131" s="38"/>
      <c r="PZI131" s="38"/>
      <c r="PZJ131" s="38"/>
      <c r="PZK131" s="38"/>
      <c r="PZL131" s="39"/>
      <c r="PZM131" s="40"/>
      <c r="PZN131" s="41"/>
      <c r="PZO131" s="41"/>
      <c r="PZP131" s="41"/>
      <c r="PZQ131" s="42"/>
      <c r="PZR131" s="41"/>
      <c r="PZS131" s="43"/>
      <c r="PZT131" s="44"/>
      <c r="PZU131" s="41"/>
      <c r="PZV131" s="41"/>
      <c r="PZW131" s="41"/>
      <c r="PZX131" s="38"/>
      <c r="PZY131" s="38"/>
      <c r="PZZ131" s="38"/>
      <c r="QAA131" s="38"/>
      <c r="QAB131" s="39"/>
      <c r="QAC131" s="40"/>
      <c r="QAD131" s="41"/>
      <c r="QAE131" s="41"/>
      <c r="QAF131" s="41"/>
      <c r="QAG131" s="42"/>
      <c r="QAH131" s="41"/>
      <c r="QAI131" s="43"/>
      <c r="QAJ131" s="44"/>
      <c r="QAK131" s="41"/>
      <c r="QAL131" s="41"/>
      <c r="QAM131" s="41"/>
      <c r="QAN131" s="38"/>
      <c r="QAO131" s="38"/>
      <c r="QAP131" s="38"/>
      <c r="QAQ131" s="38"/>
      <c r="QAR131" s="39"/>
      <c r="QAS131" s="40"/>
      <c r="QAT131" s="41"/>
      <c r="QAU131" s="41"/>
      <c r="QAV131" s="41"/>
      <c r="QAW131" s="42"/>
      <c r="QAX131" s="41"/>
      <c r="QAY131" s="43"/>
      <c r="QAZ131" s="44"/>
      <c r="QBA131" s="41"/>
      <c r="QBB131" s="41"/>
      <c r="QBC131" s="41"/>
      <c r="QBD131" s="38"/>
      <c r="QBE131" s="38"/>
      <c r="QBF131" s="38"/>
      <c r="QBG131" s="38"/>
      <c r="QBH131" s="39"/>
      <c r="QBI131" s="40"/>
      <c r="QBJ131" s="41"/>
      <c r="QBK131" s="41"/>
      <c r="QBL131" s="41"/>
      <c r="QBM131" s="42"/>
      <c r="QBN131" s="41"/>
      <c r="QBO131" s="43"/>
      <c r="QBP131" s="44"/>
      <c r="QBQ131" s="41"/>
      <c r="QBR131" s="41"/>
      <c r="QBS131" s="41"/>
      <c r="QBT131" s="38"/>
      <c r="QBU131" s="38"/>
      <c r="QBV131" s="38"/>
      <c r="QBW131" s="38"/>
      <c r="QBX131" s="39"/>
      <c r="QBY131" s="40"/>
      <c r="QBZ131" s="41"/>
      <c r="QCA131" s="41"/>
      <c r="QCB131" s="41"/>
      <c r="QCC131" s="42"/>
      <c r="QCD131" s="41"/>
      <c r="QCE131" s="43"/>
      <c r="QCF131" s="44"/>
      <c r="QCG131" s="41"/>
      <c r="QCH131" s="41"/>
      <c r="QCI131" s="41"/>
      <c r="QCJ131" s="38"/>
      <c r="QCK131" s="38"/>
      <c r="QCL131" s="38"/>
      <c r="QCM131" s="38"/>
      <c r="QCN131" s="39"/>
      <c r="QCO131" s="40"/>
      <c r="QCP131" s="41"/>
      <c r="QCQ131" s="41"/>
      <c r="QCR131" s="41"/>
      <c r="QCS131" s="42"/>
      <c r="QCT131" s="41"/>
      <c r="QCU131" s="43"/>
      <c r="QCV131" s="44"/>
      <c r="QCW131" s="41"/>
      <c r="QCX131" s="41"/>
      <c r="QCY131" s="41"/>
      <c r="QCZ131" s="38"/>
      <c r="QDA131" s="38"/>
      <c r="QDB131" s="38"/>
      <c r="QDC131" s="38"/>
      <c r="QDD131" s="39"/>
      <c r="QDE131" s="40"/>
      <c r="QDF131" s="41"/>
      <c r="QDG131" s="41"/>
      <c r="QDH131" s="41"/>
      <c r="QDI131" s="42"/>
      <c r="QDJ131" s="41"/>
      <c r="QDK131" s="43"/>
      <c r="QDL131" s="44"/>
      <c r="QDM131" s="41"/>
      <c r="QDN131" s="41"/>
      <c r="QDO131" s="41"/>
      <c r="QDP131" s="38"/>
      <c r="QDQ131" s="38"/>
      <c r="QDR131" s="38"/>
      <c r="QDS131" s="38"/>
      <c r="QDT131" s="39"/>
      <c r="QDU131" s="40"/>
      <c r="QDV131" s="41"/>
      <c r="QDW131" s="41"/>
      <c r="QDX131" s="41"/>
      <c r="QDY131" s="42"/>
      <c r="QDZ131" s="41"/>
      <c r="QEA131" s="43"/>
      <c r="QEB131" s="44"/>
      <c r="QEC131" s="41"/>
      <c r="QED131" s="41"/>
      <c r="QEE131" s="41"/>
      <c r="QEF131" s="38"/>
      <c r="QEG131" s="38"/>
      <c r="QEH131" s="38"/>
      <c r="QEI131" s="38"/>
      <c r="QEJ131" s="39"/>
      <c r="QEK131" s="40"/>
      <c r="QEL131" s="41"/>
      <c r="QEM131" s="41"/>
      <c r="QEN131" s="41"/>
      <c r="QEO131" s="42"/>
      <c r="QEP131" s="41"/>
      <c r="QEQ131" s="43"/>
      <c r="QER131" s="44"/>
      <c r="QES131" s="41"/>
      <c r="QET131" s="41"/>
      <c r="QEU131" s="41"/>
      <c r="QEV131" s="38"/>
      <c r="QEW131" s="38"/>
      <c r="QEX131" s="38"/>
      <c r="QEY131" s="38"/>
      <c r="QEZ131" s="39"/>
      <c r="QFA131" s="40"/>
      <c r="QFB131" s="41"/>
      <c r="QFC131" s="41"/>
      <c r="QFD131" s="41"/>
      <c r="QFE131" s="42"/>
      <c r="QFF131" s="41"/>
      <c r="QFG131" s="43"/>
      <c r="QFH131" s="44"/>
      <c r="QFI131" s="41"/>
      <c r="QFJ131" s="41"/>
      <c r="QFK131" s="41"/>
      <c r="QFL131" s="38"/>
      <c r="QFM131" s="38"/>
      <c r="QFN131" s="38"/>
      <c r="QFO131" s="38"/>
      <c r="QFP131" s="39"/>
      <c r="QFQ131" s="40"/>
      <c r="QFR131" s="41"/>
      <c r="QFS131" s="41"/>
      <c r="QFT131" s="41"/>
      <c r="QFU131" s="42"/>
      <c r="QFV131" s="41"/>
      <c r="QFW131" s="43"/>
      <c r="QFX131" s="44"/>
      <c r="QFY131" s="41"/>
      <c r="QFZ131" s="41"/>
      <c r="QGA131" s="41"/>
      <c r="QGB131" s="38"/>
      <c r="QGC131" s="38"/>
      <c r="QGD131" s="38"/>
      <c r="QGE131" s="38"/>
      <c r="QGF131" s="39"/>
      <c r="QGG131" s="40"/>
      <c r="QGH131" s="41"/>
      <c r="QGI131" s="41"/>
      <c r="QGJ131" s="41"/>
      <c r="QGK131" s="42"/>
      <c r="QGL131" s="41"/>
      <c r="QGM131" s="43"/>
      <c r="QGN131" s="44"/>
      <c r="QGO131" s="41"/>
      <c r="QGP131" s="41"/>
      <c r="QGQ131" s="41"/>
      <c r="QGR131" s="38"/>
      <c r="QGS131" s="38"/>
      <c r="QGT131" s="38"/>
      <c r="QGU131" s="38"/>
      <c r="QGV131" s="39"/>
      <c r="QGW131" s="40"/>
      <c r="QGX131" s="41"/>
      <c r="QGY131" s="41"/>
      <c r="QGZ131" s="41"/>
      <c r="QHA131" s="42"/>
      <c r="QHB131" s="41"/>
      <c r="QHC131" s="43"/>
      <c r="QHD131" s="44"/>
      <c r="QHE131" s="41"/>
      <c r="QHF131" s="41"/>
      <c r="QHG131" s="41"/>
      <c r="QHH131" s="38"/>
      <c r="QHI131" s="38"/>
      <c r="QHJ131" s="38"/>
      <c r="QHK131" s="38"/>
      <c r="QHL131" s="39"/>
      <c r="QHM131" s="40"/>
      <c r="QHN131" s="41"/>
      <c r="QHO131" s="41"/>
      <c r="QHP131" s="41"/>
      <c r="QHQ131" s="42"/>
      <c r="QHR131" s="41"/>
      <c r="QHS131" s="43"/>
      <c r="QHT131" s="44"/>
      <c r="QHU131" s="41"/>
      <c r="QHV131" s="41"/>
      <c r="QHW131" s="41"/>
      <c r="QHX131" s="38"/>
      <c r="QHY131" s="38"/>
      <c r="QHZ131" s="38"/>
      <c r="QIA131" s="38"/>
      <c r="QIB131" s="39"/>
      <c r="QIC131" s="40"/>
      <c r="QID131" s="41"/>
      <c r="QIE131" s="41"/>
      <c r="QIF131" s="41"/>
      <c r="QIG131" s="42"/>
      <c r="QIH131" s="41"/>
      <c r="QII131" s="43"/>
      <c r="QIJ131" s="44"/>
      <c r="QIK131" s="41"/>
      <c r="QIL131" s="41"/>
      <c r="QIM131" s="41"/>
      <c r="QIN131" s="38"/>
      <c r="QIO131" s="38"/>
      <c r="QIP131" s="38"/>
      <c r="QIQ131" s="38"/>
      <c r="QIR131" s="39"/>
      <c r="QIS131" s="40"/>
      <c r="QIT131" s="41"/>
      <c r="QIU131" s="41"/>
      <c r="QIV131" s="41"/>
      <c r="QIW131" s="42"/>
      <c r="QIX131" s="41"/>
      <c r="QIY131" s="43"/>
      <c r="QIZ131" s="44"/>
      <c r="QJA131" s="41"/>
      <c r="QJB131" s="41"/>
      <c r="QJC131" s="41"/>
      <c r="QJD131" s="38"/>
      <c r="QJE131" s="38"/>
      <c r="QJF131" s="38"/>
      <c r="QJG131" s="38"/>
      <c r="QJH131" s="39"/>
      <c r="QJI131" s="40"/>
      <c r="QJJ131" s="41"/>
      <c r="QJK131" s="41"/>
      <c r="QJL131" s="41"/>
      <c r="QJM131" s="42"/>
      <c r="QJN131" s="41"/>
      <c r="QJO131" s="43"/>
      <c r="QJP131" s="44"/>
      <c r="QJQ131" s="41"/>
      <c r="QJR131" s="41"/>
      <c r="QJS131" s="41"/>
      <c r="QJT131" s="38"/>
      <c r="QJU131" s="38"/>
      <c r="QJV131" s="38"/>
      <c r="QJW131" s="38"/>
      <c r="QJX131" s="39"/>
      <c r="QJY131" s="40"/>
      <c r="QJZ131" s="41"/>
      <c r="QKA131" s="41"/>
      <c r="QKB131" s="41"/>
      <c r="QKC131" s="42"/>
      <c r="QKD131" s="41"/>
      <c r="QKE131" s="43"/>
      <c r="QKF131" s="44"/>
      <c r="QKG131" s="41"/>
      <c r="QKH131" s="41"/>
      <c r="QKI131" s="41"/>
      <c r="QKJ131" s="38"/>
      <c r="QKK131" s="38"/>
      <c r="QKL131" s="38"/>
      <c r="QKM131" s="38"/>
      <c r="QKN131" s="39"/>
      <c r="QKO131" s="40"/>
      <c r="QKP131" s="41"/>
      <c r="QKQ131" s="41"/>
      <c r="QKR131" s="41"/>
      <c r="QKS131" s="42"/>
      <c r="QKT131" s="41"/>
      <c r="QKU131" s="43"/>
      <c r="QKV131" s="44"/>
      <c r="QKW131" s="41"/>
      <c r="QKX131" s="41"/>
      <c r="QKY131" s="41"/>
      <c r="QKZ131" s="38"/>
      <c r="QLA131" s="38"/>
      <c r="QLB131" s="38"/>
      <c r="QLC131" s="38"/>
      <c r="QLD131" s="39"/>
      <c r="QLE131" s="40"/>
      <c r="QLF131" s="41"/>
      <c r="QLG131" s="41"/>
      <c r="QLH131" s="41"/>
      <c r="QLI131" s="42"/>
      <c r="QLJ131" s="41"/>
      <c r="QLK131" s="43"/>
      <c r="QLL131" s="44"/>
      <c r="QLM131" s="41"/>
      <c r="QLN131" s="41"/>
      <c r="QLO131" s="41"/>
      <c r="QLP131" s="38"/>
      <c r="QLQ131" s="38"/>
      <c r="QLR131" s="38"/>
      <c r="QLS131" s="38"/>
      <c r="QLT131" s="39"/>
      <c r="QLU131" s="40"/>
      <c r="QLV131" s="41"/>
      <c r="QLW131" s="41"/>
      <c r="QLX131" s="41"/>
      <c r="QLY131" s="42"/>
      <c r="QLZ131" s="41"/>
      <c r="QMA131" s="43"/>
      <c r="QMB131" s="44"/>
      <c r="QMC131" s="41"/>
      <c r="QMD131" s="41"/>
      <c r="QME131" s="41"/>
      <c r="QMF131" s="38"/>
      <c r="QMG131" s="38"/>
      <c r="QMH131" s="38"/>
      <c r="QMI131" s="38"/>
      <c r="QMJ131" s="39"/>
      <c r="QMK131" s="40"/>
      <c r="QML131" s="41"/>
      <c r="QMM131" s="41"/>
      <c r="QMN131" s="41"/>
      <c r="QMO131" s="42"/>
      <c r="QMP131" s="41"/>
      <c r="QMQ131" s="43"/>
      <c r="QMR131" s="44"/>
      <c r="QMS131" s="41"/>
      <c r="QMT131" s="41"/>
      <c r="QMU131" s="41"/>
      <c r="QMV131" s="38"/>
      <c r="QMW131" s="38"/>
      <c r="QMX131" s="38"/>
      <c r="QMY131" s="38"/>
      <c r="QMZ131" s="39"/>
      <c r="QNA131" s="40"/>
      <c r="QNB131" s="41"/>
      <c r="QNC131" s="41"/>
      <c r="QND131" s="41"/>
      <c r="QNE131" s="42"/>
      <c r="QNF131" s="41"/>
      <c r="QNG131" s="43"/>
      <c r="QNH131" s="44"/>
      <c r="QNI131" s="41"/>
      <c r="QNJ131" s="41"/>
      <c r="QNK131" s="41"/>
      <c r="QNL131" s="38"/>
      <c r="QNM131" s="38"/>
      <c r="QNN131" s="38"/>
      <c r="QNO131" s="38"/>
      <c r="QNP131" s="39"/>
      <c r="QNQ131" s="40"/>
      <c r="QNR131" s="41"/>
      <c r="QNS131" s="41"/>
      <c r="QNT131" s="41"/>
      <c r="QNU131" s="42"/>
      <c r="QNV131" s="41"/>
      <c r="QNW131" s="43"/>
      <c r="QNX131" s="44"/>
      <c r="QNY131" s="41"/>
      <c r="QNZ131" s="41"/>
      <c r="QOA131" s="41"/>
      <c r="QOB131" s="38"/>
      <c r="QOC131" s="38"/>
      <c r="QOD131" s="38"/>
      <c r="QOE131" s="38"/>
      <c r="QOF131" s="39"/>
      <c r="QOG131" s="40"/>
      <c r="QOH131" s="41"/>
      <c r="QOI131" s="41"/>
      <c r="QOJ131" s="41"/>
      <c r="QOK131" s="42"/>
      <c r="QOL131" s="41"/>
      <c r="QOM131" s="43"/>
      <c r="QON131" s="44"/>
      <c r="QOO131" s="41"/>
      <c r="QOP131" s="41"/>
      <c r="QOQ131" s="41"/>
      <c r="QOR131" s="38"/>
      <c r="QOS131" s="38"/>
      <c r="QOT131" s="38"/>
      <c r="QOU131" s="38"/>
      <c r="QOV131" s="39"/>
      <c r="QOW131" s="40"/>
      <c r="QOX131" s="41"/>
      <c r="QOY131" s="41"/>
      <c r="QOZ131" s="41"/>
      <c r="QPA131" s="42"/>
      <c r="QPB131" s="41"/>
      <c r="QPC131" s="43"/>
      <c r="QPD131" s="44"/>
      <c r="QPE131" s="41"/>
      <c r="QPF131" s="41"/>
      <c r="QPG131" s="41"/>
      <c r="QPH131" s="38"/>
      <c r="QPI131" s="38"/>
      <c r="QPJ131" s="38"/>
      <c r="QPK131" s="38"/>
      <c r="QPL131" s="39"/>
      <c r="QPM131" s="40"/>
      <c r="QPN131" s="41"/>
      <c r="QPO131" s="41"/>
      <c r="QPP131" s="41"/>
      <c r="QPQ131" s="42"/>
      <c r="QPR131" s="41"/>
      <c r="QPS131" s="43"/>
      <c r="QPT131" s="44"/>
      <c r="QPU131" s="41"/>
      <c r="QPV131" s="41"/>
      <c r="QPW131" s="41"/>
      <c r="QPX131" s="38"/>
      <c r="QPY131" s="38"/>
      <c r="QPZ131" s="38"/>
      <c r="QQA131" s="38"/>
      <c r="QQB131" s="39"/>
      <c r="QQC131" s="40"/>
      <c r="QQD131" s="41"/>
      <c r="QQE131" s="41"/>
      <c r="QQF131" s="41"/>
      <c r="QQG131" s="42"/>
      <c r="QQH131" s="41"/>
      <c r="QQI131" s="43"/>
      <c r="QQJ131" s="44"/>
      <c r="QQK131" s="41"/>
      <c r="QQL131" s="41"/>
      <c r="QQM131" s="41"/>
      <c r="QQN131" s="38"/>
      <c r="QQO131" s="38"/>
      <c r="QQP131" s="38"/>
      <c r="QQQ131" s="38"/>
      <c r="QQR131" s="39"/>
      <c r="QQS131" s="40"/>
      <c r="QQT131" s="41"/>
      <c r="QQU131" s="41"/>
      <c r="QQV131" s="41"/>
      <c r="QQW131" s="42"/>
      <c r="QQX131" s="41"/>
      <c r="QQY131" s="43"/>
      <c r="QQZ131" s="44"/>
      <c r="QRA131" s="41"/>
      <c r="QRB131" s="41"/>
      <c r="QRC131" s="41"/>
      <c r="QRD131" s="38"/>
      <c r="QRE131" s="38"/>
      <c r="QRF131" s="38"/>
      <c r="QRG131" s="38"/>
      <c r="QRH131" s="39"/>
      <c r="QRI131" s="40"/>
      <c r="QRJ131" s="41"/>
      <c r="QRK131" s="41"/>
      <c r="QRL131" s="41"/>
      <c r="QRM131" s="42"/>
      <c r="QRN131" s="41"/>
      <c r="QRO131" s="43"/>
      <c r="QRP131" s="44"/>
      <c r="QRQ131" s="41"/>
      <c r="QRR131" s="41"/>
      <c r="QRS131" s="41"/>
      <c r="QRT131" s="38"/>
      <c r="QRU131" s="38"/>
      <c r="QRV131" s="38"/>
      <c r="QRW131" s="38"/>
      <c r="QRX131" s="39"/>
      <c r="QRY131" s="40"/>
      <c r="QRZ131" s="41"/>
      <c r="QSA131" s="41"/>
      <c r="QSB131" s="41"/>
      <c r="QSC131" s="42"/>
      <c r="QSD131" s="41"/>
      <c r="QSE131" s="43"/>
      <c r="QSF131" s="44"/>
      <c r="QSG131" s="41"/>
      <c r="QSH131" s="41"/>
      <c r="QSI131" s="41"/>
      <c r="QSJ131" s="38"/>
      <c r="QSK131" s="38"/>
      <c r="QSL131" s="38"/>
      <c r="QSM131" s="38"/>
      <c r="QSN131" s="39"/>
      <c r="QSO131" s="40"/>
      <c r="QSP131" s="41"/>
      <c r="QSQ131" s="41"/>
      <c r="QSR131" s="41"/>
      <c r="QSS131" s="42"/>
      <c r="QST131" s="41"/>
      <c r="QSU131" s="43"/>
      <c r="QSV131" s="44"/>
      <c r="QSW131" s="41"/>
      <c r="QSX131" s="41"/>
      <c r="QSY131" s="41"/>
      <c r="QSZ131" s="38"/>
      <c r="QTA131" s="38"/>
      <c r="QTB131" s="38"/>
      <c r="QTC131" s="38"/>
      <c r="QTD131" s="39"/>
      <c r="QTE131" s="40"/>
      <c r="QTF131" s="41"/>
      <c r="QTG131" s="41"/>
      <c r="QTH131" s="41"/>
      <c r="QTI131" s="42"/>
      <c r="QTJ131" s="41"/>
      <c r="QTK131" s="43"/>
      <c r="QTL131" s="44"/>
      <c r="QTM131" s="41"/>
      <c r="QTN131" s="41"/>
      <c r="QTO131" s="41"/>
      <c r="QTP131" s="38"/>
      <c r="QTQ131" s="38"/>
      <c r="QTR131" s="38"/>
      <c r="QTS131" s="38"/>
      <c r="QTT131" s="39"/>
      <c r="QTU131" s="40"/>
      <c r="QTV131" s="41"/>
      <c r="QTW131" s="41"/>
      <c r="QTX131" s="41"/>
      <c r="QTY131" s="42"/>
      <c r="QTZ131" s="41"/>
      <c r="QUA131" s="43"/>
      <c r="QUB131" s="44"/>
      <c r="QUC131" s="41"/>
      <c r="QUD131" s="41"/>
      <c r="QUE131" s="41"/>
      <c r="QUF131" s="38"/>
      <c r="QUG131" s="38"/>
      <c r="QUH131" s="38"/>
      <c r="QUI131" s="38"/>
      <c r="QUJ131" s="39"/>
      <c r="QUK131" s="40"/>
      <c r="QUL131" s="41"/>
      <c r="QUM131" s="41"/>
      <c r="QUN131" s="41"/>
      <c r="QUO131" s="42"/>
      <c r="QUP131" s="41"/>
      <c r="QUQ131" s="43"/>
      <c r="QUR131" s="44"/>
      <c r="QUS131" s="41"/>
      <c r="QUT131" s="41"/>
      <c r="QUU131" s="41"/>
      <c r="QUV131" s="38"/>
      <c r="QUW131" s="38"/>
      <c r="QUX131" s="38"/>
      <c r="QUY131" s="38"/>
      <c r="QUZ131" s="39"/>
      <c r="QVA131" s="40"/>
      <c r="QVB131" s="41"/>
      <c r="QVC131" s="41"/>
      <c r="QVD131" s="41"/>
      <c r="QVE131" s="42"/>
      <c r="QVF131" s="41"/>
      <c r="QVG131" s="43"/>
      <c r="QVH131" s="44"/>
      <c r="QVI131" s="41"/>
      <c r="QVJ131" s="41"/>
      <c r="QVK131" s="41"/>
      <c r="QVL131" s="38"/>
      <c r="QVM131" s="38"/>
      <c r="QVN131" s="38"/>
      <c r="QVO131" s="38"/>
      <c r="QVP131" s="39"/>
      <c r="QVQ131" s="40"/>
      <c r="QVR131" s="41"/>
      <c r="QVS131" s="41"/>
      <c r="QVT131" s="41"/>
      <c r="QVU131" s="42"/>
      <c r="QVV131" s="41"/>
      <c r="QVW131" s="43"/>
      <c r="QVX131" s="44"/>
      <c r="QVY131" s="41"/>
      <c r="QVZ131" s="41"/>
      <c r="QWA131" s="41"/>
      <c r="QWB131" s="38"/>
      <c r="QWC131" s="38"/>
      <c r="QWD131" s="38"/>
      <c r="QWE131" s="38"/>
      <c r="QWF131" s="39"/>
      <c r="QWG131" s="40"/>
      <c r="QWH131" s="41"/>
      <c r="QWI131" s="41"/>
      <c r="QWJ131" s="41"/>
      <c r="QWK131" s="42"/>
      <c r="QWL131" s="41"/>
      <c r="QWM131" s="43"/>
      <c r="QWN131" s="44"/>
      <c r="QWO131" s="41"/>
      <c r="QWP131" s="41"/>
      <c r="QWQ131" s="41"/>
      <c r="QWR131" s="38"/>
      <c r="QWS131" s="38"/>
      <c r="QWT131" s="38"/>
      <c r="QWU131" s="38"/>
      <c r="QWV131" s="39"/>
      <c r="QWW131" s="40"/>
      <c r="QWX131" s="41"/>
      <c r="QWY131" s="41"/>
      <c r="QWZ131" s="41"/>
      <c r="QXA131" s="42"/>
      <c r="QXB131" s="41"/>
      <c r="QXC131" s="43"/>
      <c r="QXD131" s="44"/>
      <c r="QXE131" s="41"/>
      <c r="QXF131" s="41"/>
      <c r="QXG131" s="41"/>
      <c r="QXH131" s="38"/>
      <c r="QXI131" s="38"/>
      <c r="QXJ131" s="38"/>
      <c r="QXK131" s="38"/>
      <c r="QXL131" s="39"/>
      <c r="QXM131" s="40"/>
      <c r="QXN131" s="41"/>
      <c r="QXO131" s="41"/>
      <c r="QXP131" s="41"/>
      <c r="QXQ131" s="42"/>
      <c r="QXR131" s="41"/>
      <c r="QXS131" s="43"/>
      <c r="QXT131" s="44"/>
      <c r="QXU131" s="41"/>
      <c r="QXV131" s="41"/>
      <c r="QXW131" s="41"/>
      <c r="QXX131" s="38"/>
      <c r="QXY131" s="38"/>
      <c r="QXZ131" s="38"/>
      <c r="QYA131" s="38"/>
      <c r="QYB131" s="39"/>
      <c r="QYC131" s="40"/>
      <c r="QYD131" s="41"/>
      <c r="QYE131" s="41"/>
      <c r="QYF131" s="41"/>
      <c r="QYG131" s="42"/>
      <c r="QYH131" s="41"/>
      <c r="QYI131" s="43"/>
      <c r="QYJ131" s="44"/>
      <c r="QYK131" s="41"/>
      <c r="QYL131" s="41"/>
      <c r="QYM131" s="41"/>
      <c r="QYN131" s="38"/>
      <c r="QYO131" s="38"/>
      <c r="QYP131" s="38"/>
      <c r="QYQ131" s="38"/>
      <c r="QYR131" s="39"/>
      <c r="QYS131" s="40"/>
      <c r="QYT131" s="41"/>
      <c r="QYU131" s="41"/>
      <c r="QYV131" s="41"/>
      <c r="QYW131" s="42"/>
      <c r="QYX131" s="41"/>
      <c r="QYY131" s="43"/>
      <c r="QYZ131" s="44"/>
      <c r="QZA131" s="41"/>
      <c r="QZB131" s="41"/>
      <c r="QZC131" s="41"/>
      <c r="QZD131" s="38"/>
      <c r="QZE131" s="38"/>
      <c r="QZF131" s="38"/>
      <c r="QZG131" s="38"/>
      <c r="QZH131" s="39"/>
      <c r="QZI131" s="40"/>
      <c r="QZJ131" s="41"/>
      <c r="QZK131" s="41"/>
      <c r="QZL131" s="41"/>
      <c r="QZM131" s="42"/>
      <c r="QZN131" s="41"/>
      <c r="QZO131" s="43"/>
      <c r="QZP131" s="44"/>
      <c r="QZQ131" s="41"/>
      <c r="QZR131" s="41"/>
      <c r="QZS131" s="41"/>
      <c r="QZT131" s="38"/>
      <c r="QZU131" s="38"/>
      <c r="QZV131" s="38"/>
      <c r="QZW131" s="38"/>
      <c r="QZX131" s="39"/>
      <c r="QZY131" s="40"/>
      <c r="QZZ131" s="41"/>
      <c r="RAA131" s="41"/>
      <c r="RAB131" s="41"/>
      <c r="RAC131" s="42"/>
      <c r="RAD131" s="41"/>
      <c r="RAE131" s="43"/>
      <c r="RAF131" s="44"/>
      <c r="RAG131" s="41"/>
      <c r="RAH131" s="41"/>
      <c r="RAI131" s="41"/>
      <c r="RAJ131" s="38"/>
      <c r="RAK131" s="38"/>
      <c r="RAL131" s="38"/>
      <c r="RAM131" s="38"/>
      <c r="RAN131" s="39"/>
      <c r="RAO131" s="40"/>
      <c r="RAP131" s="41"/>
      <c r="RAQ131" s="41"/>
      <c r="RAR131" s="41"/>
      <c r="RAS131" s="42"/>
      <c r="RAT131" s="41"/>
      <c r="RAU131" s="43"/>
      <c r="RAV131" s="44"/>
      <c r="RAW131" s="41"/>
      <c r="RAX131" s="41"/>
      <c r="RAY131" s="41"/>
      <c r="RAZ131" s="38"/>
      <c r="RBA131" s="38"/>
      <c r="RBB131" s="38"/>
      <c r="RBC131" s="38"/>
      <c r="RBD131" s="39"/>
      <c r="RBE131" s="40"/>
      <c r="RBF131" s="41"/>
      <c r="RBG131" s="41"/>
      <c r="RBH131" s="41"/>
      <c r="RBI131" s="42"/>
      <c r="RBJ131" s="41"/>
      <c r="RBK131" s="43"/>
      <c r="RBL131" s="44"/>
      <c r="RBM131" s="41"/>
      <c r="RBN131" s="41"/>
      <c r="RBO131" s="41"/>
      <c r="RBP131" s="38"/>
      <c r="RBQ131" s="38"/>
      <c r="RBR131" s="38"/>
      <c r="RBS131" s="38"/>
      <c r="RBT131" s="39"/>
      <c r="RBU131" s="40"/>
      <c r="RBV131" s="41"/>
      <c r="RBW131" s="41"/>
      <c r="RBX131" s="41"/>
      <c r="RBY131" s="42"/>
      <c r="RBZ131" s="41"/>
      <c r="RCA131" s="43"/>
      <c r="RCB131" s="44"/>
      <c r="RCC131" s="41"/>
      <c r="RCD131" s="41"/>
      <c r="RCE131" s="41"/>
      <c r="RCF131" s="38"/>
      <c r="RCG131" s="38"/>
      <c r="RCH131" s="38"/>
      <c r="RCI131" s="38"/>
      <c r="RCJ131" s="39"/>
      <c r="RCK131" s="40"/>
      <c r="RCL131" s="41"/>
      <c r="RCM131" s="41"/>
      <c r="RCN131" s="41"/>
      <c r="RCO131" s="42"/>
      <c r="RCP131" s="41"/>
      <c r="RCQ131" s="43"/>
      <c r="RCR131" s="44"/>
      <c r="RCS131" s="41"/>
      <c r="RCT131" s="41"/>
      <c r="RCU131" s="41"/>
      <c r="RCV131" s="38"/>
      <c r="RCW131" s="38"/>
      <c r="RCX131" s="38"/>
      <c r="RCY131" s="38"/>
      <c r="RCZ131" s="39"/>
      <c r="RDA131" s="40"/>
      <c r="RDB131" s="41"/>
      <c r="RDC131" s="41"/>
      <c r="RDD131" s="41"/>
      <c r="RDE131" s="42"/>
      <c r="RDF131" s="41"/>
      <c r="RDG131" s="43"/>
      <c r="RDH131" s="44"/>
      <c r="RDI131" s="41"/>
      <c r="RDJ131" s="41"/>
      <c r="RDK131" s="41"/>
      <c r="RDL131" s="38"/>
      <c r="RDM131" s="38"/>
      <c r="RDN131" s="38"/>
      <c r="RDO131" s="38"/>
      <c r="RDP131" s="39"/>
      <c r="RDQ131" s="40"/>
      <c r="RDR131" s="41"/>
      <c r="RDS131" s="41"/>
      <c r="RDT131" s="41"/>
      <c r="RDU131" s="42"/>
      <c r="RDV131" s="41"/>
      <c r="RDW131" s="43"/>
      <c r="RDX131" s="44"/>
      <c r="RDY131" s="41"/>
      <c r="RDZ131" s="41"/>
      <c r="REA131" s="41"/>
      <c r="REB131" s="38"/>
      <c r="REC131" s="38"/>
      <c r="RED131" s="38"/>
      <c r="REE131" s="38"/>
      <c r="REF131" s="39"/>
      <c r="REG131" s="40"/>
      <c r="REH131" s="41"/>
      <c r="REI131" s="41"/>
      <c r="REJ131" s="41"/>
      <c r="REK131" s="42"/>
      <c r="REL131" s="41"/>
      <c r="REM131" s="43"/>
      <c r="REN131" s="44"/>
      <c r="REO131" s="41"/>
      <c r="REP131" s="41"/>
      <c r="REQ131" s="41"/>
      <c r="RER131" s="38"/>
      <c r="RES131" s="38"/>
      <c r="RET131" s="38"/>
      <c r="REU131" s="38"/>
      <c r="REV131" s="39"/>
      <c r="REW131" s="40"/>
      <c r="REX131" s="41"/>
      <c r="REY131" s="41"/>
      <c r="REZ131" s="41"/>
      <c r="RFA131" s="42"/>
      <c r="RFB131" s="41"/>
      <c r="RFC131" s="43"/>
      <c r="RFD131" s="44"/>
      <c r="RFE131" s="41"/>
      <c r="RFF131" s="41"/>
      <c r="RFG131" s="41"/>
      <c r="RFH131" s="38"/>
      <c r="RFI131" s="38"/>
      <c r="RFJ131" s="38"/>
      <c r="RFK131" s="38"/>
      <c r="RFL131" s="39"/>
      <c r="RFM131" s="40"/>
      <c r="RFN131" s="41"/>
      <c r="RFO131" s="41"/>
      <c r="RFP131" s="41"/>
      <c r="RFQ131" s="42"/>
      <c r="RFR131" s="41"/>
      <c r="RFS131" s="43"/>
      <c r="RFT131" s="44"/>
      <c r="RFU131" s="41"/>
      <c r="RFV131" s="41"/>
      <c r="RFW131" s="41"/>
      <c r="RFX131" s="38"/>
      <c r="RFY131" s="38"/>
      <c r="RFZ131" s="38"/>
      <c r="RGA131" s="38"/>
      <c r="RGB131" s="39"/>
      <c r="RGC131" s="40"/>
      <c r="RGD131" s="41"/>
      <c r="RGE131" s="41"/>
      <c r="RGF131" s="41"/>
      <c r="RGG131" s="42"/>
      <c r="RGH131" s="41"/>
      <c r="RGI131" s="43"/>
      <c r="RGJ131" s="44"/>
      <c r="RGK131" s="41"/>
      <c r="RGL131" s="41"/>
      <c r="RGM131" s="41"/>
      <c r="RGN131" s="38"/>
      <c r="RGO131" s="38"/>
      <c r="RGP131" s="38"/>
      <c r="RGQ131" s="38"/>
      <c r="RGR131" s="39"/>
      <c r="RGS131" s="40"/>
      <c r="RGT131" s="41"/>
      <c r="RGU131" s="41"/>
      <c r="RGV131" s="41"/>
      <c r="RGW131" s="42"/>
      <c r="RGX131" s="41"/>
      <c r="RGY131" s="43"/>
      <c r="RGZ131" s="44"/>
      <c r="RHA131" s="41"/>
      <c r="RHB131" s="41"/>
      <c r="RHC131" s="41"/>
      <c r="RHD131" s="38"/>
      <c r="RHE131" s="38"/>
      <c r="RHF131" s="38"/>
      <c r="RHG131" s="38"/>
      <c r="RHH131" s="39"/>
      <c r="RHI131" s="40"/>
      <c r="RHJ131" s="41"/>
      <c r="RHK131" s="41"/>
      <c r="RHL131" s="41"/>
      <c r="RHM131" s="42"/>
      <c r="RHN131" s="41"/>
      <c r="RHO131" s="43"/>
      <c r="RHP131" s="44"/>
      <c r="RHQ131" s="41"/>
      <c r="RHR131" s="41"/>
      <c r="RHS131" s="41"/>
      <c r="RHT131" s="38"/>
      <c r="RHU131" s="38"/>
      <c r="RHV131" s="38"/>
      <c r="RHW131" s="38"/>
      <c r="RHX131" s="39"/>
      <c r="RHY131" s="40"/>
      <c r="RHZ131" s="41"/>
      <c r="RIA131" s="41"/>
      <c r="RIB131" s="41"/>
      <c r="RIC131" s="42"/>
      <c r="RID131" s="41"/>
      <c r="RIE131" s="43"/>
      <c r="RIF131" s="44"/>
      <c r="RIG131" s="41"/>
      <c r="RIH131" s="41"/>
      <c r="RII131" s="41"/>
      <c r="RIJ131" s="38"/>
      <c r="RIK131" s="38"/>
      <c r="RIL131" s="38"/>
      <c r="RIM131" s="38"/>
      <c r="RIN131" s="39"/>
      <c r="RIO131" s="40"/>
      <c r="RIP131" s="41"/>
      <c r="RIQ131" s="41"/>
      <c r="RIR131" s="41"/>
      <c r="RIS131" s="42"/>
      <c r="RIT131" s="41"/>
      <c r="RIU131" s="43"/>
      <c r="RIV131" s="44"/>
      <c r="RIW131" s="41"/>
      <c r="RIX131" s="41"/>
      <c r="RIY131" s="41"/>
      <c r="RIZ131" s="38"/>
      <c r="RJA131" s="38"/>
      <c r="RJB131" s="38"/>
      <c r="RJC131" s="38"/>
      <c r="RJD131" s="39"/>
      <c r="RJE131" s="40"/>
      <c r="RJF131" s="41"/>
      <c r="RJG131" s="41"/>
      <c r="RJH131" s="41"/>
      <c r="RJI131" s="42"/>
      <c r="RJJ131" s="41"/>
      <c r="RJK131" s="43"/>
      <c r="RJL131" s="44"/>
      <c r="RJM131" s="41"/>
      <c r="RJN131" s="41"/>
      <c r="RJO131" s="41"/>
      <c r="RJP131" s="38"/>
      <c r="RJQ131" s="38"/>
      <c r="RJR131" s="38"/>
      <c r="RJS131" s="38"/>
      <c r="RJT131" s="39"/>
      <c r="RJU131" s="40"/>
      <c r="RJV131" s="41"/>
      <c r="RJW131" s="41"/>
      <c r="RJX131" s="41"/>
      <c r="RJY131" s="42"/>
      <c r="RJZ131" s="41"/>
      <c r="RKA131" s="43"/>
      <c r="RKB131" s="44"/>
      <c r="RKC131" s="41"/>
      <c r="RKD131" s="41"/>
      <c r="RKE131" s="41"/>
      <c r="RKF131" s="38"/>
      <c r="RKG131" s="38"/>
      <c r="RKH131" s="38"/>
      <c r="RKI131" s="38"/>
      <c r="RKJ131" s="39"/>
      <c r="RKK131" s="40"/>
      <c r="RKL131" s="41"/>
      <c r="RKM131" s="41"/>
      <c r="RKN131" s="41"/>
      <c r="RKO131" s="42"/>
      <c r="RKP131" s="41"/>
      <c r="RKQ131" s="43"/>
      <c r="RKR131" s="44"/>
      <c r="RKS131" s="41"/>
      <c r="RKT131" s="41"/>
      <c r="RKU131" s="41"/>
      <c r="RKV131" s="38"/>
      <c r="RKW131" s="38"/>
      <c r="RKX131" s="38"/>
      <c r="RKY131" s="38"/>
      <c r="RKZ131" s="39"/>
      <c r="RLA131" s="40"/>
      <c r="RLB131" s="41"/>
      <c r="RLC131" s="41"/>
      <c r="RLD131" s="41"/>
      <c r="RLE131" s="42"/>
      <c r="RLF131" s="41"/>
      <c r="RLG131" s="43"/>
      <c r="RLH131" s="44"/>
      <c r="RLI131" s="41"/>
      <c r="RLJ131" s="41"/>
      <c r="RLK131" s="41"/>
      <c r="RLL131" s="38"/>
      <c r="RLM131" s="38"/>
      <c r="RLN131" s="38"/>
      <c r="RLO131" s="38"/>
      <c r="RLP131" s="39"/>
      <c r="RLQ131" s="40"/>
      <c r="RLR131" s="41"/>
      <c r="RLS131" s="41"/>
      <c r="RLT131" s="41"/>
      <c r="RLU131" s="42"/>
      <c r="RLV131" s="41"/>
      <c r="RLW131" s="43"/>
      <c r="RLX131" s="44"/>
      <c r="RLY131" s="41"/>
      <c r="RLZ131" s="41"/>
      <c r="RMA131" s="41"/>
      <c r="RMB131" s="38"/>
      <c r="RMC131" s="38"/>
      <c r="RMD131" s="38"/>
      <c r="RME131" s="38"/>
      <c r="RMF131" s="39"/>
      <c r="RMG131" s="40"/>
      <c r="RMH131" s="41"/>
      <c r="RMI131" s="41"/>
      <c r="RMJ131" s="41"/>
      <c r="RMK131" s="42"/>
      <c r="RML131" s="41"/>
      <c r="RMM131" s="43"/>
      <c r="RMN131" s="44"/>
      <c r="RMO131" s="41"/>
      <c r="RMP131" s="41"/>
      <c r="RMQ131" s="41"/>
      <c r="RMR131" s="38"/>
      <c r="RMS131" s="38"/>
      <c r="RMT131" s="38"/>
      <c r="RMU131" s="38"/>
      <c r="RMV131" s="39"/>
      <c r="RMW131" s="40"/>
      <c r="RMX131" s="41"/>
      <c r="RMY131" s="41"/>
      <c r="RMZ131" s="41"/>
      <c r="RNA131" s="42"/>
      <c r="RNB131" s="41"/>
      <c r="RNC131" s="43"/>
      <c r="RND131" s="44"/>
      <c r="RNE131" s="41"/>
      <c r="RNF131" s="41"/>
      <c r="RNG131" s="41"/>
      <c r="RNH131" s="38"/>
      <c r="RNI131" s="38"/>
      <c r="RNJ131" s="38"/>
      <c r="RNK131" s="38"/>
      <c r="RNL131" s="39"/>
      <c r="RNM131" s="40"/>
      <c r="RNN131" s="41"/>
      <c r="RNO131" s="41"/>
      <c r="RNP131" s="41"/>
      <c r="RNQ131" s="42"/>
      <c r="RNR131" s="41"/>
      <c r="RNS131" s="43"/>
      <c r="RNT131" s="44"/>
      <c r="RNU131" s="41"/>
      <c r="RNV131" s="41"/>
      <c r="RNW131" s="41"/>
      <c r="RNX131" s="38"/>
      <c r="RNY131" s="38"/>
      <c r="RNZ131" s="38"/>
      <c r="ROA131" s="38"/>
      <c r="ROB131" s="39"/>
      <c r="ROC131" s="40"/>
      <c r="ROD131" s="41"/>
      <c r="ROE131" s="41"/>
      <c r="ROF131" s="41"/>
      <c r="ROG131" s="42"/>
      <c r="ROH131" s="41"/>
      <c r="ROI131" s="43"/>
      <c r="ROJ131" s="44"/>
      <c r="ROK131" s="41"/>
      <c r="ROL131" s="41"/>
      <c r="ROM131" s="41"/>
      <c r="RON131" s="38"/>
      <c r="ROO131" s="38"/>
      <c r="ROP131" s="38"/>
      <c r="ROQ131" s="38"/>
      <c r="ROR131" s="39"/>
      <c r="ROS131" s="40"/>
      <c r="ROT131" s="41"/>
      <c r="ROU131" s="41"/>
      <c r="ROV131" s="41"/>
      <c r="ROW131" s="42"/>
      <c r="ROX131" s="41"/>
      <c r="ROY131" s="43"/>
      <c r="ROZ131" s="44"/>
      <c r="RPA131" s="41"/>
      <c r="RPB131" s="41"/>
      <c r="RPC131" s="41"/>
      <c r="RPD131" s="38"/>
      <c r="RPE131" s="38"/>
      <c r="RPF131" s="38"/>
      <c r="RPG131" s="38"/>
      <c r="RPH131" s="39"/>
      <c r="RPI131" s="40"/>
      <c r="RPJ131" s="41"/>
      <c r="RPK131" s="41"/>
      <c r="RPL131" s="41"/>
      <c r="RPM131" s="42"/>
      <c r="RPN131" s="41"/>
      <c r="RPO131" s="43"/>
      <c r="RPP131" s="44"/>
      <c r="RPQ131" s="41"/>
      <c r="RPR131" s="41"/>
      <c r="RPS131" s="41"/>
      <c r="RPT131" s="38"/>
      <c r="RPU131" s="38"/>
      <c r="RPV131" s="38"/>
      <c r="RPW131" s="38"/>
      <c r="RPX131" s="39"/>
      <c r="RPY131" s="40"/>
      <c r="RPZ131" s="41"/>
      <c r="RQA131" s="41"/>
      <c r="RQB131" s="41"/>
      <c r="RQC131" s="42"/>
      <c r="RQD131" s="41"/>
      <c r="RQE131" s="43"/>
      <c r="RQF131" s="44"/>
      <c r="RQG131" s="41"/>
      <c r="RQH131" s="41"/>
      <c r="RQI131" s="41"/>
      <c r="RQJ131" s="38"/>
      <c r="RQK131" s="38"/>
      <c r="RQL131" s="38"/>
      <c r="RQM131" s="38"/>
      <c r="RQN131" s="39"/>
      <c r="RQO131" s="40"/>
      <c r="RQP131" s="41"/>
      <c r="RQQ131" s="41"/>
      <c r="RQR131" s="41"/>
      <c r="RQS131" s="42"/>
      <c r="RQT131" s="41"/>
      <c r="RQU131" s="43"/>
      <c r="RQV131" s="44"/>
      <c r="RQW131" s="41"/>
      <c r="RQX131" s="41"/>
      <c r="RQY131" s="41"/>
      <c r="RQZ131" s="38"/>
      <c r="RRA131" s="38"/>
      <c r="RRB131" s="38"/>
      <c r="RRC131" s="38"/>
      <c r="RRD131" s="39"/>
      <c r="RRE131" s="40"/>
      <c r="RRF131" s="41"/>
      <c r="RRG131" s="41"/>
      <c r="RRH131" s="41"/>
      <c r="RRI131" s="42"/>
      <c r="RRJ131" s="41"/>
      <c r="RRK131" s="43"/>
      <c r="RRL131" s="44"/>
      <c r="RRM131" s="41"/>
      <c r="RRN131" s="41"/>
      <c r="RRO131" s="41"/>
      <c r="RRP131" s="38"/>
      <c r="RRQ131" s="38"/>
      <c r="RRR131" s="38"/>
      <c r="RRS131" s="38"/>
      <c r="RRT131" s="39"/>
      <c r="RRU131" s="40"/>
      <c r="RRV131" s="41"/>
      <c r="RRW131" s="41"/>
      <c r="RRX131" s="41"/>
      <c r="RRY131" s="42"/>
      <c r="RRZ131" s="41"/>
      <c r="RSA131" s="43"/>
      <c r="RSB131" s="44"/>
      <c r="RSC131" s="41"/>
      <c r="RSD131" s="41"/>
      <c r="RSE131" s="41"/>
      <c r="RSF131" s="38"/>
      <c r="RSG131" s="38"/>
      <c r="RSH131" s="38"/>
      <c r="RSI131" s="38"/>
      <c r="RSJ131" s="39"/>
      <c r="RSK131" s="40"/>
      <c r="RSL131" s="41"/>
      <c r="RSM131" s="41"/>
      <c r="RSN131" s="41"/>
      <c r="RSO131" s="42"/>
      <c r="RSP131" s="41"/>
      <c r="RSQ131" s="43"/>
      <c r="RSR131" s="44"/>
      <c r="RSS131" s="41"/>
      <c r="RST131" s="41"/>
      <c r="RSU131" s="41"/>
      <c r="RSV131" s="38"/>
      <c r="RSW131" s="38"/>
      <c r="RSX131" s="38"/>
      <c r="RSY131" s="38"/>
      <c r="RSZ131" s="39"/>
      <c r="RTA131" s="40"/>
      <c r="RTB131" s="41"/>
      <c r="RTC131" s="41"/>
      <c r="RTD131" s="41"/>
      <c r="RTE131" s="42"/>
      <c r="RTF131" s="41"/>
      <c r="RTG131" s="43"/>
      <c r="RTH131" s="44"/>
      <c r="RTI131" s="41"/>
      <c r="RTJ131" s="41"/>
      <c r="RTK131" s="41"/>
      <c r="RTL131" s="38"/>
      <c r="RTM131" s="38"/>
      <c r="RTN131" s="38"/>
      <c r="RTO131" s="38"/>
      <c r="RTP131" s="39"/>
      <c r="RTQ131" s="40"/>
      <c r="RTR131" s="41"/>
      <c r="RTS131" s="41"/>
      <c r="RTT131" s="41"/>
      <c r="RTU131" s="42"/>
      <c r="RTV131" s="41"/>
      <c r="RTW131" s="43"/>
      <c r="RTX131" s="44"/>
      <c r="RTY131" s="41"/>
      <c r="RTZ131" s="41"/>
      <c r="RUA131" s="41"/>
      <c r="RUB131" s="38"/>
      <c r="RUC131" s="38"/>
      <c r="RUD131" s="38"/>
      <c r="RUE131" s="38"/>
      <c r="RUF131" s="39"/>
      <c r="RUG131" s="40"/>
      <c r="RUH131" s="41"/>
      <c r="RUI131" s="41"/>
      <c r="RUJ131" s="41"/>
      <c r="RUK131" s="42"/>
      <c r="RUL131" s="41"/>
      <c r="RUM131" s="43"/>
      <c r="RUN131" s="44"/>
      <c r="RUO131" s="41"/>
      <c r="RUP131" s="41"/>
      <c r="RUQ131" s="41"/>
      <c r="RUR131" s="38"/>
      <c r="RUS131" s="38"/>
      <c r="RUT131" s="38"/>
      <c r="RUU131" s="38"/>
      <c r="RUV131" s="39"/>
      <c r="RUW131" s="40"/>
      <c r="RUX131" s="41"/>
      <c r="RUY131" s="41"/>
      <c r="RUZ131" s="41"/>
      <c r="RVA131" s="42"/>
      <c r="RVB131" s="41"/>
      <c r="RVC131" s="43"/>
      <c r="RVD131" s="44"/>
      <c r="RVE131" s="41"/>
      <c r="RVF131" s="41"/>
      <c r="RVG131" s="41"/>
      <c r="RVH131" s="38"/>
      <c r="RVI131" s="38"/>
      <c r="RVJ131" s="38"/>
      <c r="RVK131" s="38"/>
      <c r="RVL131" s="39"/>
      <c r="RVM131" s="40"/>
      <c r="RVN131" s="41"/>
      <c r="RVO131" s="41"/>
      <c r="RVP131" s="41"/>
      <c r="RVQ131" s="42"/>
      <c r="RVR131" s="41"/>
      <c r="RVS131" s="43"/>
      <c r="RVT131" s="44"/>
      <c r="RVU131" s="41"/>
      <c r="RVV131" s="41"/>
      <c r="RVW131" s="41"/>
      <c r="RVX131" s="38"/>
      <c r="RVY131" s="38"/>
      <c r="RVZ131" s="38"/>
      <c r="RWA131" s="38"/>
      <c r="RWB131" s="39"/>
      <c r="RWC131" s="40"/>
      <c r="RWD131" s="41"/>
      <c r="RWE131" s="41"/>
      <c r="RWF131" s="41"/>
      <c r="RWG131" s="42"/>
      <c r="RWH131" s="41"/>
      <c r="RWI131" s="43"/>
      <c r="RWJ131" s="44"/>
      <c r="RWK131" s="41"/>
      <c r="RWL131" s="41"/>
      <c r="RWM131" s="41"/>
      <c r="RWN131" s="38"/>
      <c r="RWO131" s="38"/>
      <c r="RWP131" s="38"/>
      <c r="RWQ131" s="38"/>
      <c r="RWR131" s="39"/>
      <c r="RWS131" s="40"/>
      <c r="RWT131" s="41"/>
      <c r="RWU131" s="41"/>
      <c r="RWV131" s="41"/>
      <c r="RWW131" s="42"/>
      <c r="RWX131" s="41"/>
      <c r="RWY131" s="43"/>
      <c r="RWZ131" s="44"/>
      <c r="RXA131" s="41"/>
      <c r="RXB131" s="41"/>
      <c r="RXC131" s="41"/>
      <c r="RXD131" s="38"/>
      <c r="RXE131" s="38"/>
      <c r="RXF131" s="38"/>
      <c r="RXG131" s="38"/>
      <c r="RXH131" s="39"/>
      <c r="RXI131" s="40"/>
      <c r="RXJ131" s="41"/>
      <c r="RXK131" s="41"/>
      <c r="RXL131" s="41"/>
      <c r="RXM131" s="42"/>
      <c r="RXN131" s="41"/>
      <c r="RXO131" s="43"/>
      <c r="RXP131" s="44"/>
      <c r="RXQ131" s="41"/>
      <c r="RXR131" s="41"/>
      <c r="RXS131" s="41"/>
      <c r="RXT131" s="38"/>
      <c r="RXU131" s="38"/>
      <c r="RXV131" s="38"/>
      <c r="RXW131" s="38"/>
      <c r="RXX131" s="39"/>
      <c r="RXY131" s="40"/>
      <c r="RXZ131" s="41"/>
      <c r="RYA131" s="41"/>
      <c r="RYB131" s="41"/>
      <c r="RYC131" s="42"/>
      <c r="RYD131" s="41"/>
      <c r="RYE131" s="43"/>
      <c r="RYF131" s="44"/>
      <c r="RYG131" s="41"/>
      <c r="RYH131" s="41"/>
      <c r="RYI131" s="41"/>
      <c r="RYJ131" s="38"/>
      <c r="RYK131" s="38"/>
      <c r="RYL131" s="38"/>
      <c r="RYM131" s="38"/>
      <c r="RYN131" s="39"/>
      <c r="RYO131" s="40"/>
      <c r="RYP131" s="41"/>
      <c r="RYQ131" s="41"/>
      <c r="RYR131" s="41"/>
      <c r="RYS131" s="42"/>
      <c r="RYT131" s="41"/>
      <c r="RYU131" s="43"/>
      <c r="RYV131" s="44"/>
      <c r="RYW131" s="41"/>
      <c r="RYX131" s="41"/>
      <c r="RYY131" s="41"/>
      <c r="RYZ131" s="38"/>
      <c r="RZA131" s="38"/>
      <c r="RZB131" s="38"/>
      <c r="RZC131" s="38"/>
      <c r="RZD131" s="39"/>
      <c r="RZE131" s="40"/>
      <c r="RZF131" s="41"/>
      <c r="RZG131" s="41"/>
      <c r="RZH131" s="41"/>
      <c r="RZI131" s="42"/>
      <c r="RZJ131" s="41"/>
      <c r="RZK131" s="43"/>
      <c r="RZL131" s="44"/>
      <c r="RZM131" s="41"/>
      <c r="RZN131" s="41"/>
      <c r="RZO131" s="41"/>
      <c r="RZP131" s="38"/>
      <c r="RZQ131" s="38"/>
      <c r="RZR131" s="38"/>
      <c r="RZS131" s="38"/>
      <c r="RZT131" s="39"/>
      <c r="RZU131" s="40"/>
      <c r="RZV131" s="41"/>
      <c r="RZW131" s="41"/>
      <c r="RZX131" s="41"/>
      <c r="RZY131" s="42"/>
      <c r="RZZ131" s="41"/>
      <c r="SAA131" s="43"/>
      <c r="SAB131" s="44"/>
      <c r="SAC131" s="41"/>
      <c r="SAD131" s="41"/>
      <c r="SAE131" s="41"/>
      <c r="SAF131" s="38"/>
      <c r="SAG131" s="38"/>
      <c r="SAH131" s="38"/>
      <c r="SAI131" s="38"/>
      <c r="SAJ131" s="39"/>
      <c r="SAK131" s="40"/>
      <c r="SAL131" s="41"/>
      <c r="SAM131" s="41"/>
      <c r="SAN131" s="41"/>
      <c r="SAO131" s="42"/>
      <c r="SAP131" s="41"/>
      <c r="SAQ131" s="43"/>
      <c r="SAR131" s="44"/>
      <c r="SAS131" s="41"/>
      <c r="SAT131" s="41"/>
      <c r="SAU131" s="41"/>
      <c r="SAV131" s="38"/>
      <c r="SAW131" s="38"/>
      <c r="SAX131" s="38"/>
      <c r="SAY131" s="38"/>
      <c r="SAZ131" s="39"/>
      <c r="SBA131" s="40"/>
      <c r="SBB131" s="41"/>
      <c r="SBC131" s="41"/>
      <c r="SBD131" s="41"/>
      <c r="SBE131" s="42"/>
      <c r="SBF131" s="41"/>
      <c r="SBG131" s="43"/>
      <c r="SBH131" s="44"/>
      <c r="SBI131" s="41"/>
      <c r="SBJ131" s="41"/>
      <c r="SBK131" s="41"/>
      <c r="SBL131" s="38"/>
      <c r="SBM131" s="38"/>
      <c r="SBN131" s="38"/>
      <c r="SBO131" s="38"/>
      <c r="SBP131" s="39"/>
      <c r="SBQ131" s="40"/>
      <c r="SBR131" s="41"/>
      <c r="SBS131" s="41"/>
      <c r="SBT131" s="41"/>
      <c r="SBU131" s="42"/>
      <c r="SBV131" s="41"/>
      <c r="SBW131" s="43"/>
      <c r="SBX131" s="44"/>
      <c r="SBY131" s="41"/>
      <c r="SBZ131" s="41"/>
      <c r="SCA131" s="41"/>
      <c r="SCB131" s="38"/>
      <c r="SCC131" s="38"/>
      <c r="SCD131" s="38"/>
      <c r="SCE131" s="38"/>
      <c r="SCF131" s="39"/>
      <c r="SCG131" s="40"/>
      <c r="SCH131" s="41"/>
      <c r="SCI131" s="41"/>
      <c r="SCJ131" s="41"/>
      <c r="SCK131" s="42"/>
      <c r="SCL131" s="41"/>
      <c r="SCM131" s="43"/>
      <c r="SCN131" s="44"/>
      <c r="SCO131" s="41"/>
      <c r="SCP131" s="41"/>
      <c r="SCQ131" s="41"/>
      <c r="SCR131" s="38"/>
      <c r="SCS131" s="38"/>
      <c r="SCT131" s="38"/>
      <c r="SCU131" s="38"/>
      <c r="SCV131" s="39"/>
      <c r="SCW131" s="40"/>
      <c r="SCX131" s="41"/>
      <c r="SCY131" s="41"/>
      <c r="SCZ131" s="41"/>
      <c r="SDA131" s="42"/>
      <c r="SDB131" s="41"/>
      <c r="SDC131" s="43"/>
      <c r="SDD131" s="44"/>
      <c r="SDE131" s="41"/>
      <c r="SDF131" s="41"/>
      <c r="SDG131" s="41"/>
      <c r="SDH131" s="38"/>
      <c r="SDI131" s="38"/>
      <c r="SDJ131" s="38"/>
      <c r="SDK131" s="38"/>
      <c r="SDL131" s="39"/>
      <c r="SDM131" s="40"/>
      <c r="SDN131" s="41"/>
      <c r="SDO131" s="41"/>
      <c r="SDP131" s="41"/>
      <c r="SDQ131" s="42"/>
      <c r="SDR131" s="41"/>
      <c r="SDS131" s="43"/>
      <c r="SDT131" s="44"/>
      <c r="SDU131" s="41"/>
      <c r="SDV131" s="41"/>
      <c r="SDW131" s="41"/>
      <c r="SDX131" s="38"/>
      <c r="SDY131" s="38"/>
      <c r="SDZ131" s="38"/>
      <c r="SEA131" s="38"/>
      <c r="SEB131" s="39"/>
      <c r="SEC131" s="40"/>
      <c r="SED131" s="41"/>
      <c r="SEE131" s="41"/>
      <c r="SEF131" s="41"/>
      <c r="SEG131" s="42"/>
      <c r="SEH131" s="41"/>
      <c r="SEI131" s="43"/>
      <c r="SEJ131" s="44"/>
      <c r="SEK131" s="41"/>
      <c r="SEL131" s="41"/>
      <c r="SEM131" s="41"/>
      <c r="SEN131" s="38"/>
      <c r="SEO131" s="38"/>
      <c r="SEP131" s="38"/>
      <c r="SEQ131" s="38"/>
      <c r="SER131" s="39"/>
      <c r="SES131" s="40"/>
      <c r="SET131" s="41"/>
      <c r="SEU131" s="41"/>
      <c r="SEV131" s="41"/>
      <c r="SEW131" s="42"/>
      <c r="SEX131" s="41"/>
      <c r="SEY131" s="43"/>
      <c r="SEZ131" s="44"/>
      <c r="SFA131" s="41"/>
      <c r="SFB131" s="41"/>
      <c r="SFC131" s="41"/>
      <c r="SFD131" s="38"/>
      <c r="SFE131" s="38"/>
      <c r="SFF131" s="38"/>
      <c r="SFG131" s="38"/>
      <c r="SFH131" s="39"/>
      <c r="SFI131" s="40"/>
      <c r="SFJ131" s="41"/>
      <c r="SFK131" s="41"/>
      <c r="SFL131" s="41"/>
      <c r="SFM131" s="42"/>
      <c r="SFN131" s="41"/>
      <c r="SFO131" s="43"/>
      <c r="SFP131" s="44"/>
      <c r="SFQ131" s="41"/>
      <c r="SFR131" s="41"/>
      <c r="SFS131" s="41"/>
      <c r="SFT131" s="38"/>
      <c r="SFU131" s="38"/>
      <c r="SFV131" s="38"/>
      <c r="SFW131" s="38"/>
      <c r="SFX131" s="39"/>
      <c r="SFY131" s="40"/>
      <c r="SFZ131" s="41"/>
      <c r="SGA131" s="41"/>
      <c r="SGB131" s="41"/>
      <c r="SGC131" s="42"/>
      <c r="SGD131" s="41"/>
      <c r="SGE131" s="43"/>
      <c r="SGF131" s="44"/>
      <c r="SGG131" s="41"/>
      <c r="SGH131" s="41"/>
      <c r="SGI131" s="41"/>
      <c r="SGJ131" s="38"/>
      <c r="SGK131" s="38"/>
      <c r="SGL131" s="38"/>
      <c r="SGM131" s="38"/>
      <c r="SGN131" s="39"/>
      <c r="SGO131" s="40"/>
      <c r="SGP131" s="41"/>
      <c r="SGQ131" s="41"/>
      <c r="SGR131" s="41"/>
      <c r="SGS131" s="42"/>
      <c r="SGT131" s="41"/>
      <c r="SGU131" s="43"/>
      <c r="SGV131" s="44"/>
      <c r="SGW131" s="41"/>
      <c r="SGX131" s="41"/>
      <c r="SGY131" s="41"/>
      <c r="SGZ131" s="38"/>
      <c r="SHA131" s="38"/>
      <c r="SHB131" s="38"/>
      <c r="SHC131" s="38"/>
      <c r="SHD131" s="39"/>
      <c r="SHE131" s="40"/>
      <c r="SHF131" s="41"/>
      <c r="SHG131" s="41"/>
      <c r="SHH131" s="41"/>
      <c r="SHI131" s="42"/>
      <c r="SHJ131" s="41"/>
      <c r="SHK131" s="43"/>
      <c r="SHL131" s="44"/>
      <c r="SHM131" s="41"/>
      <c r="SHN131" s="41"/>
      <c r="SHO131" s="41"/>
      <c r="SHP131" s="38"/>
      <c r="SHQ131" s="38"/>
      <c r="SHR131" s="38"/>
      <c r="SHS131" s="38"/>
      <c r="SHT131" s="39"/>
      <c r="SHU131" s="40"/>
      <c r="SHV131" s="41"/>
      <c r="SHW131" s="41"/>
      <c r="SHX131" s="41"/>
      <c r="SHY131" s="42"/>
      <c r="SHZ131" s="41"/>
      <c r="SIA131" s="43"/>
      <c r="SIB131" s="44"/>
      <c r="SIC131" s="41"/>
      <c r="SID131" s="41"/>
      <c r="SIE131" s="41"/>
      <c r="SIF131" s="38"/>
      <c r="SIG131" s="38"/>
      <c r="SIH131" s="38"/>
      <c r="SII131" s="38"/>
      <c r="SIJ131" s="39"/>
      <c r="SIK131" s="40"/>
      <c r="SIL131" s="41"/>
      <c r="SIM131" s="41"/>
      <c r="SIN131" s="41"/>
      <c r="SIO131" s="42"/>
      <c r="SIP131" s="41"/>
      <c r="SIQ131" s="43"/>
      <c r="SIR131" s="44"/>
      <c r="SIS131" s="41"/>
      <c r="SIT131" s="41"/>
      <c r="SIU131" s="41"/>
      <c r="SIV131" s="38"/>
      <c r="SIW131" s="38"/>
      <c r="SIX131" s="38"/>
      <c r="SIY131" s="38"/>
      <c r="SIZ131" s="39"/>
      <c r="SJA131" s="40"/>
      <c r="SJB131" s="41"/>
      <c r="SJC131" s="41"/>
      <c r="SJD131" s="41"/>
      <c r="SJE131" s="42"/>
      <c r="SJF131" s="41"/>
      <c r="SJG131" s="43"/>
      <c r="SJH131" s="44"/>
      <c r="SJI131" s="41"/>
      <c r="SJJ131" s="41"/>
      <c r="SJK131" s="41"/>
      <c r="SJL131" s="38"/>
      <c r="SJM131" s="38"/>
      <c r="SJN131" s="38"/>
      <c r="SJO131" s="38"/>
      <c r="SJP131" s="39"/>
      <c r="SJQ131" s="40"/>
      <c r="SJR131" s="41"/>
      <c r="SJS131" s="41"/>
      <c r="SJT131" s="41"/>
      <c r="SJU131" s="42"/>
      <c r="SJV131" s="41"/>
      <c r="SJW131" s="43"/>
      <c r="SJX131" s="44"/>
      <c r="SJY131" s="41"/>
      <c r="SJZ131" s="41"/>
      <c r="SKA131" s="41"/>
      <c r="SKB131" s="38"/>
      <c r="SKC131" s="38"/>
      <c r="SKD131" s="38"/>
      <c r="SKE131" s="38"/>
      <c r="SKF131" s="39"/>
      <c r="SKG131" s="40"/>
      <c r="SKH131" s="41"/>
      <c r="SKI131" s="41"/>
      <c r="SKJ131" s="41"/>
      <c r="SKK131" s="42"/>
      <c r="SKL131" s="41"/>
      <c r="SKM131" s="43"/>
      <c r="SKN131" s="44"/>
      <c r="SKO131" s="41"/>
      <c r="SKP131" s="41"/>
      <c r="SKQ131" s="41"/>
      <c r="SKR131" s="38"/>
      <c r="SKS131" s="38"/>
      <c r="SKT131" s="38"/>
      <c r="SKU131" s="38"/>
      <c r="SKV131" s="39"/>
      <c r="SKW131" s="40"/>
      <c r="SKX131" s="41"/>
      <c r="SKY131" s="41"/>
      <c r="SKZ131" s="41"/>
      <c r="SLA131" s="42"/>
      <c r="SLB131" s="41"/>
      <c r="SLC131" s="43"/>
      <c r="SLD131" s="44"/>
      <c r="SLE131" s="41"/>
      <c r="SLF131" s="41"/>
      <c r="SLG131" s="41"/>
      <c r="SLH131" s="38"/>
      <c r="SLI131" s="38"/>
      <c r="SLJ131" s="38"/>
      <c r="SLK131" s="38"/>
      <c r="SLL131" s="39"/>
      <c r="SLM131" s="40"/>
      <c r="SLN131" s="41"/>
      <c r="SLO131" s="41"/>
      <c r="SLP131" s="41"/>
      <c r="SLQ131" s="42"/>
      <c r="SLR131" s="41"/>
      <c r="SLS131" s="43"/>
      <c r="SLT131" s="44"/>
      <c r="SLU131" s="41"/>
      <c r="SLV131" s="41"/>
      <c r="SLW131" s="41"/>
      <c r="SLX131" s="38"/>
      <c r="SLY131" s="38"/>
      <c r="SLZ131" s="38"/>
      <c r="SMA131" s="38"/>
      <c r="SMB131" s="39"/>
      <c r="SMC131" s="40"/>
      <c r="SMD131" s="41"/>
      <c r="SME131" s="41"/>
      <c r="SMF131" s="41"/>
      <c r="SMG131" s="42"/>
      <c r="SMH131" s="41"/>
      <c r="SMI131" s="43"/>
      <c r="SMJ131" s="44"/>
      <c r="SMK131" s="41"/>
      <c r="SML131" s="41"/>
      <c r="SMM131" s="41"/>
      <c r="SMN131" s="38"/>
      <c r="SMO131" s="38"/>
      <c r="SMP131" s="38"/>
      <c r="SMQ131" s="38"/>
      <c r="SMR131" s="39"/>
      <c r="SMS131" s="40"/>
      <c r="SMT131" s="41"/>
      <c r="SMU131" s="41"/>
      <c r="SMV131" s="41"/>
      <c r="SMW131" s="42"/>
      <c r="SMX131" s="41"/>
      <c r="SMY131" s="43"/>
      <c r="SMZ131" s="44"/>
      <c r="SNA131" s="41"/>
      <c r="SNB131" s="41"/>
      <c r="SNC131" s="41"/>
      <c r="SND131" s="38"/>
      <c r="SNE131" s="38"/>
      <c r="SNF131" s="38"/>
      <c r="SNG131" s="38"/>
      <c r="SNH131" s="39"/>
      <c r="SNI131" s="40"/>
      <c r="SNJ131" s="41"/>
      <c r="SNK131" s="41"/>
      <c r="SNL131" s="41"/>
      <c r="SNM131" s="42"/>
      <c r="SNN131" s="41"/>
      <c r="SNO131" s="43"/>
      <c r="SNP131" s="44"/>
      <c r="SNQ131" s="41"/>
      <c r="SNR131" s="41"/>
      <c r="SNS131" s="41"/>
      <c r="SNT131" s="38"/>
      <c r="SNU131" s="38"/>
      <c r="SNV131" s="38"/>
      <c r="SNW131" s="38"/>
      <c r="SNX131" s="39"/>
      <c r="SNY131" s="40"/>
      <c r="SNZ131" s="41"/>
      <c r="SOA131" s="41"/>
      <c r="SOB131" s="41"/>
      <c r="SOC131" s="42"/>
      <c r="SOD131" s="41"/>
      <c r="SOE131" s="43"/>
      <c r="SOF131" s="44"/>
      <c r="SOG131" s="41"/>
      <c r="SOH131" s="41"/>
      <c r="SOI131" s="41"/>
      <c r="SOJ131" s="38"/>
      <c r="SOK131" s="38"/>
      <c r="SOL131" s="38"/>
      <c r="SOM131" s="38"/>
      <c r="SON131" s="39"/>
      <c r="SOO131" s="40"/>
      <c r="SOP131" s="41"/>
      <c r="SOQ131" s="41"/>
      <c r="SOR131" s="41"/>
      <c r="SOS131" s="42"/>
      <c r="SOT131" s="41"/>
      <c r="SOU131" s="43"/>
      <c r="SOV131" s="44"/>
      <c r="SOW131" s="41"/>
      <c r="SOX131" s="41"/>
      <c r="SOY131" s="41"/>
      <c r="SOZ131" s="38"/>
      <c r="SPA131" s="38"/>
      <c r="SPB131" s="38"/>
      <c r="SPC131" s="38"/>
      <c r="SPD131" s="39"/>
      <c r="SPE131" s="40"/>
      <c r="SPF131" s="41"/>
      <c r="SPG131" s="41"/>
      <c r="SPH131" s="41"/>
      <c r="SPI131" s="42"/>
      <c r="SPJ131" s="41"/>
      <c r="SPK131" s="43"/>
      <c r="SPL131" s="44"/>
      <c r="SPM131" s="41"/>
      <c r="SPN131" s="41"/>
      <c r="SPO131" s="41"/>
      <c r="SPP131" s="38"/>
      <c r="SPQ131" s="38"/>
      <c r="SPR131" s="38"/>
      <c r="SPS131" s="38"/>
      <c r="SPT131" s="39"/>
      <c r="SPU131" s="40"/>
      <c r="SPV131" s="41"/>
      <c r="SPW131" s="41"/>
      <c r="SPX131" s="41"/>
      <c r="SPY131" s="42"/>
      <c r="SPZ131" s="41"/>
      <c r="SQA131" s="43"/>
      <c r="SQB131" s="44"/>
      <c r="SQC131" s="41"/>
      <c r="SQD131" s="41"/>
      <c r="SQE131" s="41"/>
      <c r="SQF131" s="38"/>
      <c r="SQG131" s="38"/>
      <c r="SQH131" s="38"/>
      <c r="SQI131" s="38"/>
      <c r="SQJ131" s="39"/>
      <c r="SQK131" s="40"/>
      <c r="SQL131" s="41"/>
      <c r="SQM131" s="41"/>
      <c r="SQN131" s="41"/>
      <c r="SQO131" s="42"/>
      <c r="SQP131" s="41"/>
      <c r="SQQ131" s="43"/>
      <c r="SQR131" s="44"/>
      <c r="SQS131" s="41"/>
      <c r="SQT131" s="41"/>
      <c r="SQU131" s="41"/>
      <c r="SQV131" s="38"/>
      <c r="SQW131" s="38"/>
      <c r="SQX131" s="38"/>
      <c r="SQY131" s="38"/>
      <c r="SQZ131" s="39"/>
      <c r="SRA131" s="40"/>
      <c r="SRB131" s="41"/>
      <c r="SRC131" s="41"/>
      <c r="SRD131" s="41"/>
      <c r="SRE131" s="42"/>
      <c r="SRF131" s="41"/>
      <c r="SRG131" s="43"/>
      <c r="SRH131" s="44"/>
      <c r="SRI131" s="41"/>
      <c r="SRJ131" s="41"/>
      <c r="SRK131" s="41"/>
      <c r="SRL131" s="38"/>
      <c r="SRM131" s="38"/>
      <c r="SRN131" s="38"/>
      <c r="SRO131" s="38"/>
      <c r="SRP131" s="39"/>
      <c r="SRQ131" s="40"/>
      <c r="SRR131" s="41"/>
      <c r="SRS131" s="41"/>
      <c r="SRT131" s="41"/>
      <c r="SRU131" s="42"/>
      <c r="SRV131" s="41"/>
      <c r="SRW131" s="43"/>
      <c r="SRX131" s="44"/>
      <c r="SRY131" s="41"/>
      <c r="SRZ131" s="41"/>
      <c r="SSA131" s="41"/>
      <c r="SSB131" s="38"/>
      <c r="SSC131" s="38"/>
      <c r="SSD131" s="38"/>
      <c r="SSE131" s="38"/>
      <c r="SSF131" s="39"/>
      <c r="SSG131" s="40"/>
      <c r="SSH131" s="41"/>
      <c r="SSI131" s="41"/>
      <c r="SSJ131" s="41"/>
      <c r="SSK131" s="42"/>
      <c r="SSL131" s="41"/>
      <c r="SSM131" s="43"/>
      <c r="SSN131" s="44"/>
      <c r="SSO131" s="41"/>
      <c r="SSP131" s="41"/>
      <c r="SSQ131" s="41"/>
      <c r="SSR131" s="38"/>
      <c r="SSS131" s="38"/>
      <c r="SST131" s="38"/>
      <c r="SSU131" s="38"/>
      <c r="SSV131" s="39"/>
      <c r="SSW131" s="40"/>
      <c r="SSX131" s="41"/>
      <c r="SSY131" s="41"/>
      <c r="SSZ131" s="41"/>
      <c r="STA131" s="42"/>
      <c r="STB131" s="41"/>
      <c r="STC131" s="43"/>
      <c r="STD131" s="44"/>
      <c r="STE131" s="41"/>
      <c r="STF131" s="41"/>
      <c r="STG131" s="41"/>
      <c r="STH131" s="38"/>
      <c r="STI131" s="38"/>
      <c r="STJ131" s="38"/>
      <c r="STK131" s="38"/>
      <c r="STL131" s="39"/>
      <c r="STM131" s="40"/>
      <c r="STN131" s="41"/>
      <c r="STO131" s="41"/>
      <c r="STP131" s="41"/>
      <c r="STQ131" s="42"/>
      <c r="STR131" s="41"/>
      <c r="STS131" s="43"/>
      <c r="STT131" s="44"/>
      <c r="STU131" s="41"/>
      <c r="STV131" s="41"/>
      <c r="STW131" s="41"/>
      <c r="STX131" s="38"/>
      <c r="STY131" s="38"/>
      <c r="STZ131" s="38"/>
      <c r="SUA131" s="38"/>
      <c r="SUB131" s="39"/>
      <c r="SUC131" s="40"/>
      <c r="SUD131" s="41"/>
      <c r="SUE131" s="41"/>
      <c r="SUF131" s="41"/>
      <c r="SUG131" s="42"/>
      <c r="SUH131" s="41"/>
      <c r="SUI131" s="43"/>
      <c r="SUJ131" s="44"/>
      <c r="SUK131" s="41"/>
      <c r="SUL131" s="41"/>
      <c r="SUM131" s="41"/>
      <c r="SUN131" s="38"/>
      <c r="SUO131" s="38"/>
      <c r="SUP131" s="38"/>
      <c r="SUQ131" s="38"/>
      <c r="SUR131" s="39"/>
      <c r="SUS131" s="40"/>
      <c r="SUT131" s="41"/>
      <c r="SUU131" s="41"/>
      <c r="SUV131" s="41"/>
      <c r="SUW131" s="42"/>
      <c r="SUX131" s="41"/>
      <c r="SUY131" s="43"/>
      <c r="SUZ131" s="44"/>
      <c r="SVA131" s="41"/>
      <c r="SVB131" s="41"/>
      <c r="SVC131" s="41"/>
      <c r="SVD131" s="38"/>
      <c r="SVE131" s="38"/>
      <c r="SVF131" s="38"/>
      <c r="SVG131" s="38"/>
      <c r="SVH131" s="39"/>
      <c r="SVI131" s="40"/>
      <c r="SVJ131" s="41"/>
      <c r="SVK131" s="41"/>
      <c r="SVL131" s="41"/>
      <c r="SVM131" s="42"/>
      <c r="SVN131" s="41"/>
      <c r="SVO131" s="43"/>
      <c r="SVP131" s="44"/>
      <c r="SVQ131" s="41"/>
      <c r="SVR131" s="41"/>
      <c r="SVS131" s="41"/>
      <c r="SVT131" s="38"/>
      <c r="SVU131" s="38"/>
      <c r="SVV131" s="38"/>
      <c r="SVW131" s="38"/>
      <c r="SVX131" s="39"/>
      <c r="SVY131" s="40"/>
      <c r="SVZ131" s="41"/>
      <c r="SWA131" s="41"/>
      <c r="SWB131" s="41"/>
      <c r="SWC131" s="42"/>
      <c r="SWD131" s="41"/>
      <c r="SWE131" s="43"/>
      <c r="SWF131" s="44"/>
      <c r="SWG131" s="41"/>
      <c r="SWH131" s="41"/>
      <c r="SWI131" s="41"/>
      <c r="SWJ131" s="38"/>
      <c r="SWK131" s="38"/>
      <c r="SWL131" s="38"/>
      <c r="SWM131" s="38"/>
      <c r="SWN131" s="39"/>
      <c r="SWO131" s="40"/>
      <c r="SWP131" s="41"/>
      <c r="SWQ131" s="41"/>
      <c r="SWR131" s="41"/>
      <c r="SWS131" s="42"/>
      <c r="SWT131" s="41"/>
      <c r="SWU131" s="43"/>
      <c r="SWV131" s="44"/>
      <c r="SWW131" s="41"/>
      <c r="SWX131" s="41"/>
      <c r="SWY131" s="41"/>
      <c r="SWZ131" s="38"/>
      <c r="SXA131" s="38"/>
      <c r="SXB131" s="38"/>
      <c r="SXC131" s="38"/>
      <c r="SXD131" s="39"/>
      <c r="SXE131" s="40"/>
      <c r="SXF131" s="41"/>
      <c r="SXG131" s="41"/>
      <c r="SXH131" s="41"/>
      <c r="SXI131" s="42"/>
      <c r="SXJ131" s="41"/>
      <c r="SXK131" s="43"/>
      <c r="SXL131" s="44"/>
      <c r="SXM131" s="41"/>
      <c r="SXN131" s="41"/>
      <c r="SXO131" s="41"/>
      <c r="SXP131" s="38"/>
      <c r="SXQ131" s="38"/>
      <c r="SXR131" s="38"/>
      <c r="SXS131" s="38"/>
      <c r="SXT131" s="39"/>
      <c r="SXU131" s="40"/>
      <c r="SXV131" s="41"/>
      <c r="SXW131" s="41"/>
      <c r="SXX131" s="41"/>
      <c r="SXY131" s="42"/>
      <c r="SXZ131" s="41"/>
      <c r="SYA131" s="43"/>
      <c r="SYB131" s="44"/>
      <c r="SYC131" s="41"/>
      <c r="SYD131" s="41"/>
      <c r="SYE131" s="41"/>
      <c r="SYF131" s="38"/>
      <c r="SYG131" s="38"/>
      <c r="SYH131" s="38"/>
      <c r="SYI131" s="38"/>
      <c r="SYJ131" s="39"/>
      <c r="SYK131" s="40"/>
      <c r="SYL131" s="41"/>
      <c r="SYM131" s="41"/>
      <c r="SYN131" s="41"/>
      <c r="SYO131" s="42"/>
      <c r="SYP131" s="41"/>
      <c r="SYQ131" s="43"/>
      <c r="SYR131" s="44"/>
      <c r="SYS131" s="41"/>
      <c r="SYT131" s="41"/>
      <c r="SYU131" s="41"/>
      <c r="SYV131" s="38"/>
      <c r="SYW131" s="38"/>
      <c r="SYX131" s="38"/>
      <c r="SYY131" s="38"/>
      <c r="SYZ131" s="39"/>
      <c r="SZA131" s="40"/>
      <c r="SZB131" s="41"/>
      <c r="SZC131" s="41"/>
      <c r="SZD131" s="41"/>
      <c r="SZE131" s="42"/>
      <c r="SZF131" s="41"/>
      <c r="SZG131" s="43"/>
      <c r="SZH131" s="44"/>
      <c r="SZI131" s="41"/>
      <c r="SZJ131" s="41"/>
      <c r="SZK131" s="41"/>
      <c r="SZL131" s="38"/>
      <c r="SZM131" s="38"/>
      <c r="SZN131" s="38"/>
      <c r="SZO131" s="38"/>
      <c r="SZP131" s="39"/>
      <c r="SZQ131" s="40"/>
      <c r="SZR131" s="41"/>
      <c r="SZS131" s="41"/>
      <c r="SZT131" s="41"/>
      <c r="SZU131" s="42"/>
      <c r="SZV131" s="41"/>
      <c r="SZW131" s="43"/>
      <c r="SZX131" s="44"/>
      <c r="SZY131" s="41"/>
      <c r="SZZ131" s="41"/>
      <c r="TAA131" s="41"/>
      <c r="TAB131" s="38"/>
      <c r="TAC131" s="38"/>
      <c r="TAD131" s="38"/>
      <c r="TAE131" s="38"/>
      <c r="TAF131" s="39"/>
      <c r="TAG131" s="40"/>
      <c r="TAH131" s="41"/>
      <c r="TAI131" s="41"/>
      <c r="TAJ131" s="41"/>
      <c r="TAK131" s="42"/>
      <c r="TAL131" s="41"/>
      <c r="TAM131" s="43"/>
      <c r="TAN131" s="44"/>
      <c r="TAO131" s="41"/>
      <c r="TAP131" s="41"/>
      <c r="TAQ131" s="41"/>
      <c r="TAR131" s="38"/>
      <c r="TAS131" s="38"/>
      <c r="TAT131" s="38"/>
      <c r="TAU131" s="38"/>
      <c r="TAV131" s="39"/>
      <c r="TAW131" s="40"/>
      <c r="TAX131" s="41"/>
      <c r="TAY131" s="41"/>
      <c r="TAZ131" s="41"/>
      <c r="TBA131" s="42"/>
      <c r="TBB131" s="41"/>
      <c r="TBC131" s="43"/>
      <c r="TBD131" s="44"/>
      <c r="TBE131" s="41"/>
      <c r="TBF131" s="41"/>
      <c r="TBG131" s="41"/>
      <c r="TBH131" s="38"/>
      <c r="TBI131" s="38"/>
      <c r="TBJ131" s="38"/>
      <c r="TBK131" s="38"/>
      <c r="TBL131" s="39"/>
      <c r="TBM131" s="40"/>
      <c r="TBN131" s="41"/>
      <c r="TBO131" s="41"/>
      <c r="TBP131" s="41"/>
      <c r="TBQ131" s="42"/>
      <c r="TBR131" s="41"/>
      <c r="TBS131" s="43"/>
      <c r="TBT131" s="44"/>
      <c r="TBU131" s="41"/>
      <c r="TBV131" s="41"/>
      <c r="TBW131" s="41"/>
      <c r="TBX131" s="38"/>
      <c r="TBY131" s="38"/>
      <c r="TBZ131" s="38"/>
      <c r="TCA131" s="38"/>
      <c r="TCB131" s="39"/>
      <c r="TCC131" s="40"/>
      <c r="TCD131" s="41"/>
      <c r="TCE131" s="41"/>
      <c r="TCF131" s="41"/>
      <c r="TCG131" s="42"/>
      <c r="TCH131" s="41"/>
      <c r="TCI131" s="43"/>
      <c r="TCJ131" s="44"/>
      <c r="TCK131" s="41"/>
      <c r="TCL131" s="41"/>
      <c r="TCM131" s="41"/>
      <c r="TCN131" s="38"/>
      <c r="TCO131" s="38"/>
      <c r="TCP131" s="38"/>
      <c r="TCQ131" s="38"/>
      <c r="TCR131" s="39"/>
      <c r="TCS131" s="40"/>
      <c r="TCT131" s="41"/>
      <c r="TCU131" s="41"/>
      <c r="TCV131" s="41"/>
      <c r="TCW131" s="42"/>
      <c r="TCX131" s="41"/>
      <c r="TCY131" s="43"/>
      <c r="TCZ131" s="44"/>
      <c r="TDA131" s="41"/>
      <c r="TDB131" s="41"/>
      <c r="TDC131" s="41"/>
      <c r="TDD131" s="38"/>
      <c r="TDE131" s="38"/>
      <c r="TDF131" s="38"/>
      <c r="TDG131" s="38"/>
      <c r="TDH131" s="39"/>
      <c r="TDI131" s="40"/>
      <c r="TDJ131" s="41"/>
      <c r="TDK131" s="41"/>
      <c r="TDL131" s="41"/>
      <c r="TDM131" s="42"/>
      <c r="TDN131" s="41"/>
      <c r="TDO131" s="43"/>
      <c r="TDP131" s="44"/>
      <c r="TDQ131" s="41"/>
      <c r="TDR131" s="41"/>
      <c r="TDS131" s="41"/>
      <c r="TDT131" s="38"/>
      <c r="TDU131" s="38"/>
      <c r="TDV131" s="38"/>
      <c r="TDW131" s="38"/>
      <c r="TDX131" s="39"/>
      <c r="TDY131" s="40"/>
      <c r="TDZ131" s="41"/>
      <c r="TEA131" s="41"/>
      <c r="TEB131" s="41"/>
      <c r="TEC131" s="42"/>
      <c r="TED131" s="41"/>
      <c r="TEE131" s="43"/>
      <c r="TEF131" s="44"/>
      <c r="TEG131" s="41"/>
      <c r="TEH131" s="41"/>
      <c r="TEI131" s="41"/>
      <c r="TEJ131" s="38"/>
      <c r="TEK131" s="38"/>
      <c r="TEL131" s="38"/>
      <c r="TEM131" s="38"/>
      <c r="TEN131" s="39"/>
      <c r="TEO131" s="40"/>
      <c r="TEP131" s="41"/>
      <c r="TEQ131" s="41"/>
      <c r="TER131" s="41"/>
      <c r="TES131" s="42"/>
      <c r="TET131" s="41"/>
      <c r="TEU131" s="43"/>
      <c r="TEV131" s="44"/>
      <c r="TEW131" s="41"/>
      <c r="TEX131" s="41"/>
      <c r="TEY131" s="41"/>
      <c r="TEZ131" s="38"/>
      <c r="TFA131" s="38"/>
      <c r="TFB131" s="38"/>
      <c r="TFC131" s="38"/>
      <c r="TFD131" s="39"/>
      <c r="TFE131" s="40"/>
      <c r="TFF131" s="41"/>
      <c r="TFG131" s="41"/>
      <c r="TFH131" s="41"/>
      <c r="TFI131" s="42"/>
      <c r="TFJ131" s="41"/>
      <c r="TFK131" s="43"/>
      <c r="TFL131" s="44"/>
      <c r="TFM131" s="41"/>
      <c r="TFN131" s="41"/>
      <c r="TFO131" s="41"/>
      <c r="TFP131" s="38"/>
      <c r="TFQ131" s="38"/>
      <c r="TFR131" s="38"/>
      <c r="TFS131" s="38"/>
      <c r="TFT131" s="39"/>
      <c r="TFU131" s="40"/>
      <c r="TFV131" s="41"/>
      <c r="TFW131" s="41"/>
      <c r="TFX131" s="41"/>
      <c r="TFY131" s="42"/>
      <c r="TFZ131" s="41"/>
      <c r="TGA131" s="43"/>
      <c r="TGB131" s="44"/>
      <c r="TGC131" s="41"/>
      <c r="TGD131" s="41"/>
      <c r="TGE131" s="41"/>
      <c r="TGF131" s="38"/>
      <c r="TGG131" s="38"/>
      <c r="TGH131" s="38"/>
      <c r="TGI131" s="38"/>
      <c r="TGJ131" s="39"/>
      <c r="TGK131" s="40"/>
      <c r="TGL131" s="41"/>
      <c r="TGM131" s="41"/>
      <c r="TGN131" s="41"/>
      <c r="TGO131" s="42"/>
      <c r="TGP131" s="41"/>
      <c r="TGQ131" s="43"/>
      <c r="TGR131" s="44"/>
      <c r="TGS131" s="41"/>
      <c r="TGT131" s="41"/>
      <c r="TGU131" s="41"/>
      <c r="TGV131" s="38"/>
      <c r="TGW131" s="38"/>
      <c r="TGX131" s="38"/>
      <c r="TGY131" s="38"/>
      <c r="TGZ131" s="39"/>
      <c r="THA131" s="40"/>
      <c r="THB131" s="41"/>
      <c r="THC131" s="41"/>
      <c r="THD131" s="41"/>
      <c r="THE131" s="42"/>
      <c r="THF131" s="41"/>
      <c r="THG131" s="43"/>
      <c r="THH131" s="44"/>
      <c r="THI131" s="41"/>
      <c r="THJ131" s="41"/>
      <c r="THK131" s="41"/>
      <c r="THL131" s="38"/>
      <c r="THM131" s="38"/>
      <c r="THN131" s="38"/>
      <c r="THO131" s="38"/>
      <c r="THP131" s="39"/>
      <c r="THQ131" s="40"/>
      <c r="THR131" s="41"/>
      <c r="THS131" s="41"/>
      <c r="THT131" s="41"/>
      <c r="THU131" s="42"/>
      <c r="THV131" s="41"/>
      <c r="THW131" s="43"/>
      <c r="THX131" s="44"/>
      <c r="THY131" s="41"/>
      <c r="THZ131" s="41"/>
      <c r="TIA131" s="41"/>
      <c r="TIB131" s="38"/>
      <c r="TIC131" s="38"/>
      <c r="TID131" s="38"/>
      <c r="TIE131" s="38"/>
      <c r="TIF131" s="39"/>
      <c r="TIG131" s="40"/>
      <c r="TIH131" s="41"/>
      <c r="TII131" s="41"/>
      <c r="TIJ131" s="41"/>
      <c r="TIK131" s="42"/>
      <c r="TIL131" s="41"/>
      <c r="TIM131" s="43"/>
      <c r="TIN131" s="44"/>
      <c r="TIO131" s="41"/>
      <c r="TIP131" s="41"/>
      <c r="TIQ131" s="41"/>
      <c r="TIR131" s="38"/>
      <c r="TIS131" s="38"/>
      <c r="TIT131" s="38"/>
      <c r="TIU131" s="38"/>
      <c r="TIV131" s="39"/>
      <c r="TIW131" s="40"/>
      <c r="TIX131" s="41"/>
      <c r="TIY131" s="41"/>
      <c r="TIZ131" s="41"/>
      <c r="TJA131" s="42"/>
      <c r="TJB131" s="41"/>
      <c r="TJC131" s="43"/>
      <c r="TJD131" s="44"/>
      <c r="TJE131" s="41"/>
      <c r="TJF131" s="41"/>
      <c r="TJG131" s="41"/>
      <c r="TJH131" s="38"/>
      <c r="TJI131" s="38"/>
      <c r="TJJ131" s="38"/>
      <c r="TJK131" s="38"/>
      <c r="TJL131" s="39"/>
      <c r="TJM131" s="40"/>
      <c r="TJN131" s="41"/>
      <c r="TJO131" s="41"/>
      <c r="TJP131" s="41"/>
      <c r="TJQ131" s="42"/>
      <c r="TJR131" s="41"/>
      <c r="TJS131" s="43"/>
      <c r="TJT131" s="44"/>
      <c r="TJU131" s="41"/>
      <c r="TJV131" s="41"/>
      <c r="TJW131" s="41"/>
      <c r="TJX131" s="38"/>
      <c r="TJY131" s="38"/>
      <c r="TJZ131" s="38"/>
      <c r="TKA131" s="38"/>
      <c r="TKB131" s="39"/>
      <c r="TKC131" s="40"/>
      <c r="TKD131" s="41"/>
      <c r="TKE131" s="41"/>
      <c r="TKF131" s="41"/>
      <c r="TKG131" s="42"/>
      <c r="TKH131" s="41"/>
      <c r="TKI131" s="43"/>
      <c r="TKJ131" s="44"/>
      <c r="TKK131" s="41"/>
      <c r="TKL131" s="41"/>
      <c r="TKM131" s="41"/>
      <c r="TKN131" s="38"/>
      <c r="TKO131" s="38"/>
      <c r="TKP131" s="38"/>
      <c r="TKQ131" s="38"/>
      <c r="TKR131" s="39"/>
      <c r="TKS131" s="40"/>
      <c r="TKT131" s="41"/>
      <c r="TKU131" s="41"/>
      <c r="TKV131" s="41"/>
      <c r="TKW131" s="42"/>
      <c r="TKX131" s="41"/>
      <c r="TKY131" s="43"/>
      <c r="TKZ131" s="44"/>
      <c r="TLA131" s="41"/>
      <c r="TLB131" s="41"/>
      <c r="TLC131" s="41"/>
      <c r="TLD131" s="38"/>
      <c r="TLE131" s="38"/>
      <c r="TLF131" s="38"/>
      <c r="TLG131" s="38"/>
      <c r="TLH131" s="39"/>
      <c r="TLI131" s="40"/>
      <c r="TLJ131" s="41"/>
      <c r="TLK131" s="41"/>
      <c r="TLL131" s="41"/>
      <c r="TLM131" s="42"/>
      <c r="TLN131" s="41"/>
      <c r="TLO131" s="43"/>
      <c r="TLP131" s="44"/>
      <c r="TLQ131" s="41"/>
      <c r="TLR131" s="41"/>
      <c r="TLS131" s="41"/>
      <c r="TLT131" s="38"/>
      <c r="TLU131" s="38"/>
      <c r="TLV131" s="38"/>
      <c r="TLW131" s="38"/>
      <c r="TLX131" s="39"/>
      <c r="TLY131" s="40"/>
      <c r="TLZ131" s="41"/>
      <c r="TMA131" s="41"/>
      <c r="TMB131" s="41"/>
      <c r="TMC131" s="42"/>
      <c r="TMD131" s="41"/>
      <c r="TME131" s="43"/>
      <c r="TMF131" s="44"/>
      <c r="TMG131" s="41"/>
      <c r="TMH131" s="41"/>
      <c r="TMI131" s="41"/>
      <c r="TMJ131" s="38"/>
      <c r="TMK131" s="38"/>
      <c r="TML131" s="38"/>
      <c r="TMM131" s="38"/>
      <c r="TMN131" s="39"/>
      <c r="TMO131" s="40"/>
      <c r="TMP131" s="41"/>
      <c r="TMQ131" s="41"/>
      <c r="TMR131" s="41"/>
      <c r="TMS131" s="42"/>
      <c r="TMT131" s="41"/>
      <c r="TMU131" s="43"/>
      <c r="TMV131" s="44"/>
      <c r="TMW131" s="41"/>
      <c r="TMX131" s="41"/>
      <c r="TMY131" s="41"/>
      <c r="TMZ131" s="38"/>
      <c r="TNA131" s="38"/>
      <c r="TNB131" s="38"/>
      <c r="TNC131" s="38"/>
      <c r="TND131" s="39"/>
      <c r="TNE131" s="40"/>
      <c r="TNF131" s="41"/>
      <c r="TNG131" s="41"/>
      <c r="TNH131" s="41"/>
      <c r="TNI131" s="42"/>
      <c r="TNJ131" s="41"/>
      <c r="TNK131" s="43"/>
      <c r="TNL131" s="44"/>
      <c r="TNM131" s="41"/>
      <c r="TNN131" s="41"/>
      <c r="TNO131" s="41"/>
      <c r="TNP131" s="38"/>
      <c r="TNQ131" s="38"/>
      <c r="TNR131" s="38"/>
      <c r="TNS131" s="38"/>
      <c r="TNT131" s="39"/>
      <c r="TNU131" s="40"/>
      <c r="TNV131" s="41"/>
      <c r="TNW131" s="41"/>
      <c r="TNX131" s="41"/>
      <c r="TNY131" s="42"/>
      <c r="TNZ131" s="41"/>
      <c r="TOA131" s="43"/>
      <c r="TOB131" s="44"/>
      <c r="TOC131" s="41"/>
      <c r="TOD131" s="41"/>
      <c r="TOE131" s="41"/>
      <c r="TOF131" s="38"/>
      <c r="TOG131" s="38"/>
      <c r="TOH131" s="38"/>
      <c r="TOI131" s="38"/>
      <c r="TOJ131" s="39"/>
      <c r="TOK131" s="40"/>
      <c r="TOL131" s="41"/>
      <c r="TOM131" s="41"/>
      <c r="TON131" s="41"/>
      <c r="TOO131" s="42"/>
      <c r="TOP131" s="41"/>
      <c r="TOQ131" s="43"/>
      <c r="TOR131" s="44"/>
      <c r="TOS131" s="41"/>
      <c r="TOT131" s="41"/>
      <c r="TOU131" s="41"/>
      <c r="TOV131" s="38"/>
      <c r="TOW131" s="38"/>
      <c r="TOX131" s="38"/>
      <c r="TOY131" s="38"/>
      <c r="TOZ131" s="39"/>
      <c r="TPA131" s="40"/>
      <c r="TPB131" s="41"/>
      <c r="TPC131" s="41"/>
      <c r="TPD131" s="41"/>
      <c r="TPE131" s="42"/>
      <c r="TPF131" s="41"/>
      <c r="TPG131" s="43"/>
      <c r="TPH131" s="44"/>
      <c r="TPI131" s="41"/>
      <c r="TPJ131" s="41"/>
      <c r="TPK131" s="41"/>
      <c r="TPL131" s="38"/>
      <c r="TPM131" s="38"/>
      <c r="TPN131" s="38"/>
      <c r="TPO131" s="38"/>
      <c r="TPP131" s="39"/>
      <c r="TPQ131" s="40"/>
      <c r="TPR131" s="41"/>
      <c r="TPS131" s="41"/>
      <c r="TPT131" s="41"/>
      <c r="TPU131" s="42"/>
      <c r="TPV131" s="41"/>
      <c r="TPW131" s="43"/>
      <c r="TPX131" s="44"/>
      <c r="TPY131" s="41"/>
      <c r="TPZ131" s="41"/>
      <c r="TQA131" s="41"/>
      <c r="TQB131" s="38"/>
      <c r="TQC131" s="38"/>
      <c r="TQD131" s="38"/>
      <c r="TQE131" s="38"/>
      <c r="TQF131" s="39"/>
      <c r="TQG131" s="40"/>
      <c r="TQH131" s="41"/>
      <c r="TQI131" s="41"/>
      <c r="TQJ131" s="41"/>
      <c r="TQK131" s="42"/>
      <c r="TQL131" s="41"/>
      <c r="TQM131" s="43"/>
      <c r="TQN131" s="44"/>
      <c r="TQO131" s="41"/>
      <c r="TQP131" s="41"/>
      <c r="TQQ131" s="41"/>
      <c r="TQR131" s="38"/>
      <c r="TQS131" s="38"/>
      <c r="TQT131" s="38"/>
      <c r="TQU131" s="38"/>
      <c r="TQV131" s="39"/>
      <c r="TQW131" s="40"/>
      <c r="TQX131" s="41"/>
      <c r="TQY131" s="41"/>
      <c r="TQZ131" s="41"/>
      <c r="TRA131" s="42"/>
      <c r="TRB131" s="41"/>
      <c r="TRC131" s="43"/>
      <c r="TRD131" s="44"/>
      <c r="TRE131" s="41"/>
      <c r="TRF131" s="41"/>
      <c r="TRG131" s="41"/>
      <c r="TRH131" s="38"/>
      <c r="TRI131" s="38"/>
      <c r="TRJ131" s="38"/>
      <c r="TRK131" s="38"/>
      <c r="TRL131" s="39"/>
      <c r="TRM131" s="40"/>
      <c r="TRN131" s="41"/>
      <c r="TRO131" s="41"/>
      <c r="TRP131" s="41"/>
      <c r="TRQ131" s="42"/>
      <c r="TRR131" s="41"/>
      <c r="TRS131" s="43"/>
      <c r="TRT131" s="44"/>
      <c r="TRU131" s="41"/>
      <c r="TRV131" s="41"/>
      <c r="TRW131" s="41"/>
      <c r="TRX131" s="38"/>
      <c r="TRY131" s="38"/>
      <c r="TRZ131" s="38"/>
      <c r="TSA131" s="38"/>
      <c r="TSB131" s="39"/>
      <c r="TSC131" s="40"/>
      <c r="TSD131" s="41"/>
      <c r="TSE131" s="41"/>
      <c r="TSF131" s="41"/>
      <c r="TSG131" s="42"/>
      <c r="TSH131" s="41"/>
      <c r="TSI131" s="43"/>
      <c r="TSJ131" s="44"/>
      <c r="TSK131" s="41"/>
      <c r="TSL131" s="41"/>
      <c r="TSM131" s="41"/>
      <c r="TSN131" s="38"/>
      <c r="TSO131" s="38"/>
      <c r="TSP131" s="38"/>
      <c r="TSQ131" s="38"/>
      <c r="TSR131" s="39"/>
      <c r="TSS131" s="40"/>
      <c r="TST131" s="41"/>
      <c r="TSU131" s="41"/>
      <c r="TSV131" s="41"/>
      <c r="TSW131" s="42"/>
      <c r="TSX131" s="41"/>
      <c r="TSY131" s="43"/>
      <c r="TSZ131" s="44"/>
      <c r="TTA131" s="41"/>
      <c r="TTB131" s="41"/>
      <c r="TTC131" s="41"/>
      <c r="TTD131" s="38"/>
      <c r="TTE131" s="38"/>
      <c r="TTF131" s="38"/>
      <c r="TTG131" s="38"/>
      <c r="TTH131" s="39"/>
      <c r="TTI131" s="40"/>
      <c r="TTJ131" s="41"/>
      <c r="TTK131" s="41"/>
      <c r="TTL131" s="41"/>
      <c r="TTM131" s="42"/>
      <c r="TTN131" s="41"/>
      <c r="TTO131" s="43"/>
      <c r="TTP131" s="44"/>
      <c r="TTQ131" s="41"/>
      <c r="TTR131" s="41"/>
      <c r="TTS131" s="41"/>
      <c r="TTT131" s="38"/>
      <c r="TTU131" s="38"/>
      <c r="TTV131" s="38"/>
      <c r="TTW131" s="38"/>
      <c r="TTX131" s="39"/>
      <c r="TTY131" s="40"/>
      <c r="TTZ131" s="41"/>
      <c r="TUA131" s="41"/>
      <c r="TUB131" s="41"/>
      <c r="TUC131" s="42"/>
      <c r="TUD131" s="41"/>
      <c r="TUE131" s="43"/>
      <c r="TUF131" s="44"/>
      <c r="TUG131" s="41"/>
      <c r="TUH131" s="41"/>
      <c r="TUI131" s="41"/>
      <c r="TUJ131" s="38"/>
      <c r="TUK131" s="38"/>
      <c r="TUL131" s="38"/>
      <c r="TUM131" s="38"/>
      <c r="TUN131" s="39"/>
      <c r="TUO131" s="40"/>
      <c r="TUP131" s="41"/>
      <c r="TUQ131" s="41"/>
      <c r="TUR131" s="41"/>
      <c r="TUS131" s="42"/>
      <c r="TUT131" s="41"/>
      <c r="TUU131" s="43"/>
      <c r="TUV131" s="44"/>
      <c r="TUW131" s="41"/>
      <c r="TUX131" s="41"/>
      <c r="TUY131" s="41"/>
      <c r="TUZ131" s="38"/>
      <c r="TVA131" s="38"/>
      <c r="TVB131" s="38"/>
      <c r="TVC131" s="38"/>
      <c r="TVD131" s="39"/>
      <c r="TVE131" s="40"/>
      <c r="TVF131" s="41"/>
      <c r="TVG131" s="41"/>
      <c r="TVH131" s="41"/>
      <c r="TVI131" s="42"/>
      <c r="TVJ131" s="41"/>
      <c r="TVK131" s="43"/>
      <c r="TVL131" s="44"/>
      <c r="TVM131" s="41"/>
      <c r="TVN131" s="41"/>
      <c r="TVO131" s="41"/>
      <c r="TVP131" s="38"/>
      <c r="TVQ131" s="38"/>
      <c r="TVR131" s="38"/>
      <c r="TVS131" s="38"/>
      <c r="TVT131" s="39"/>
      <c r="TVU131" s="40"/>
      <c r="TVV131" s="41"/>
      <c r="TVW131" s="41"/>
      <c r="TVX131" s="41"/>
      <c r="TVY131" s="42"/>
      <c r="TVZ131" s="41"/>
      <c r="TWA131" s="43"/>
      <c r="TWB131" s="44"/>
      <c r="TWC131" s="41"/>
      <c r="TWD131" s="41"/>
      <c r="TWE131" s="41"/>
      <c r="TWF131" s="38"/>
      <c r="TWG131" s="38"/>
      <c r="TWH131" s="38"/>
      <c r="TWI131" s="38"/>
      <c r="TWJ131" s="39"/>
      <c r="TWK131" s="40"/>
      <c r="TWL131" s="41"/>
      <c r="TWM131" s="41"/>
      <c r="TWN131" s="41"/>
      <c r="TWO131" s="42"/>
      <c r="TWP131" s="41"/>
      <c r="TWQ131" s="43"/>
      <c r="TWR131" s="44"/>
      <c r="TWS131" s="41"/>
      <c r="TWT131" s="41"/>
      <c r="TWU131" s="41"/>
      <c r="TWV131" s="38"/>
      <c r="TWW131" s="38"/>
      <c r="TWX131" s="38"/>
      <c r="TWY131" s="38"/>
      <c r="TWZ131" s="39"/>
      <c r="TXA131" s="40"/>
      <c r="TXB131" s="41"/>
      <c r="TXC131" s="41"/>
      <c r="TXD131" s="41"/>
      <c r="TXE131" s="42"/>
      <c r="TXF131" s="41"/>
      <c r="TXG131" s="43"/>
      <c r="TXH131" s="44"/>
      <c r="TXI131" s="41"/>
      <c r="TXJ131" s="41"/>
      <c r="TXK131" s="41"/>
      <c r="TXL131" s="38"/>
      <c r="TXM131" s="38"/>
      <c r="TXN131" s="38"/>
      <c r="TXO131" s="38"/>
      <c r="TXP131" s="39"/>
      <c r="TXQ131" s="40"/>
      <c r="TXR131" s="41"/>
      <c r="TXS131" s="41"/>
      <c r="TXT131" s="41"/>
      <c r="TXU131" s="42"/>
      <c r="TXV131" s="41"/>
      <c r="TXW131" s="43"/>
      <c r="TXX131" s="44"/>
      <c r="TXY131" s="41"/>
      <c r="TXZ131" s="41"/>
      <c r="TYA131" s="41"/>
      <c r="TYB131" s="38"/>
      <c r="TYC131" s="38"/>
      <c r="TYD131" s="38"/>
      <c r="TYE131" s="38"/>
      <c r="TYF131" s="39"/>
      <c r="TYG131" s="40"/>
      <c r="TYH131" s="41"/>
      <c r="TYI131" s="41"/>
      <c r="TYJ131" s="41"/>
      <c r="TYK131" s="42"/>
      <c r="TYL131" s="41"/>
      <c r="TYM131" s="43"/>
      <c r="TYN131" s="44"/>
      <c r="TYO131" s="41"/>
      <c r="TYP131" s="41"/>
      <c r="TYQ131" s="41"/>
      <c r="TYR131" s="38"/>
      <c r="TYS131" s="38"/>
      <c r="TYT131" s="38"/>
      <c r="TYU131" s="38"/>
      <c r="TYV131" s="39"/>
      <c r="TYW131" s="40"/>
      <c r="TYX131" s="41"/>
      <c r="TYY131" s="41"/>
      <c r="TYZ131" s="41"/>
      <c r="TZA131" s="42"/>
      <c r="TZB131" s="41"/>
      <c r="TZC131" s="43"/>
      <c r="TZD131" s="44"/>
      <c r="TZE131" s="41"/>
      <c r="TZF131" s="41"/>
      <c r="TZG131" s="41"/>
      <c r="TZH131" s="38"/>
      <c r="TZI131" s="38"/>
      <c r="TZJ131" s="38"/>
      <c r="TZK131" s="38"/>
      <c r="TZL131" s="39"/>
      <c r="TZM131" s="40"/>
      <c r="TZN131" s="41"/>
      <c r="TZO131" s="41"/>
      <c r="TZP131" s="41"/>
      <c r="TZQ131" s="42"/>
      <c r="TZR131" s="41"/>
      <c r="TZS131" s="43"/>
      <c r="TZT131" s="44"/>
      <c r="TZU131" s="41"/>
      <c r="TZV131" s="41"/>
      <c r="TZW131" s="41"/>
      <c r="TZX131" s="38"/>
      <c r="TZY131" s="38"/>
      <c r="TZZ131" s="38"/>
      <c r="UAA131" s="38"/>
      <c r="UAB131" s="39"/>
      <c r="UAC131" s="40"/>
      <c r="UAD131" s="41"/>
      <c r="UAE131" s="41"/>
      <c r="UAF131" s="41"/>
      <c r="UAG131" s="42"/>
      <c r="UAH131" s="41"/>
      <c r="UAI131" s="43"/>
      <c r="UAJ131" s="44"/>
      <c r="UAK131" s="41"/>
      <c r="UAL131" s="41"/>
      <c r="UAM131" s="41"/>
      <c r="UAN131" s="38"/>
      <c r="UAO131" s="38"/>
      <c r="UAP131" s="38"/>
      <c r="UAQ131" s="38"/>
      <c r="UAR131" s="39"/>
      <c r="UAS131" s="40"/>
      <c r="UAT131" s="41"/>
      <c r="UAU131" s="41"/>
      <c r="UAV131" s="41"/>
      <c r="UAW131" s="42"/>
      <c r="UAX131" s="41"/>
      <c r="UAY131" s="43"/>
      <c r="UAZ131" s="44"/>
      <c r="UBA131" s="41"/>
      <c r="UBB131" s="41"/>
      <c r="UBC131" s="41"/>
      <c r="UBD131" s="38"/>
      <c r="UBE131" s="38"/>
      <c r="UBF131" s="38"/>
      <c r="UBG131" s="38"/>
      <c r="UBH131" s="39"/>
      <c r="UBI131" s="40"/>
      <c r="UBJ131" s="41"/>
      <c r="UBK131" s="41"/>
      <c r="UBL131" s="41"/>
      <c r="UBM131" s="42"/>
      <c r="UBN131" s="41"/>
      <c r="UBO131" s="43"/>
      <c r="UBP131" s="44"/>
      <c r="UBQ131" s="41"/>
      <c r="UBR131" s="41"/>
      <c r="UBS131" s="41"/>
      <c r="UBT131" s="38"/>
      <c r="UBU131" s="38"/>
      <c r="UBV131" s="38"/>
      <c r="UBW131" s="38"/>
      <c r="UBX131" s="39"/>
      <c r="UBY131" s="40"/>
      <c r="UBZ131" s="41"/>
      <c r="UCA131" s="41"/>
      <c r="UCB131" s="41"/>
      <c r="UCC131" s="42"/>
      <c r="UCD131" s="41"/>
      <c r="UCE131" s="43"/>
      <c r="UCF131" s="44"/>
      <c r="UCG131" s="41"/>
      <c r="UCH131" s="41"/>
      <c r="UCI131" s="41"/>
      <c r="UCJ131" s="38"/>
      <c r="UCK131" s="38"/>
      <c r="UCL131" s="38"/>
      <c r="UCM131" s="38"/>
      <c r="UCN131" s="39"/>
      <c r="UCO131" s="40"/>
      <c r="UCP131" s="41"/>
      <c r="UCQ131" s="41"/>
      <c r="UCR131" s="41"/>
      <c r="UCS131" s="42"/>
      <c r="UCT131" s="41"/>
      <c r="UCU131" s="43"/>
      <c r="UCV131" s="44"/>
      <c r="UCW131" s="41"/>
      <c r="UCX131" s="41"/>
      <c r="UCY131" s="41"/>
      <c r="UCZ131" s="38"/>
      <c r="UDA131" s="38"/>
      <c r="UDB131" s="38"/>
      <c r="UDC131" s="38"/>
      <c r="UDD131" s="39"/>
      <c r="UDE131" s="40"/>
      <c r="UDF131" s="41"/>
      <c r="UDG131" s="41"/>
      <c r="UDH131" s="41"/>
      <c r="UDI131" s="42"/>
      <c r="UDJ131" s="41"/>
      <c r="UDK131" s="43"/>
      <c r="UDL131" s="44"/>
      <c r="UDM131" s="41"/>
      <c r="UDN131" s="41"/>
      <c r="UDO131" s="41"/>
      <c r="UDP131" s="38"/>
      <c r="UDQ131" s="38"/>
      <c r="UDR131" s="38"/>
      <c r="UDS131" s="38"/>
      <c r="UDT131" s="39"/>
      <c r="UDU131" s="40"/>
      <c r="UDV131" s="41"/>
      <c r="UDW131" s="41"/>
      <c r="UDX131" s="41"/>
      <c r="UDY131" s="42"/>
      <c r="UDZ131" s="41"/>
      <c r="UEA131" s="43"/>
      <c r="UEB131" s="44"/>
      <c r="UEC131" s="41"/>
      <c r="UED131" s="41"/>
      <c r="UEE131" s="41"/>
      <c r="UEF131" s="38"/>
      <c r="UEG131" s="38"/>
      <c r="UEH131" s="38"/>
      <c r="UEI131" s="38"/>
      <c r="UEJ131" s="39"/>
      <c r="UEK131" s="40"/>
      <c r="UEL131" s="41"/>
      <c r="UEM131" s="41"/>
      <c r="UEN131" s="41"/>
      <c r="UEO131" s="42"/>
      <c r="UEP131" s="41"/>
      <c r="UEQ131" s="43"/>
      <c r="UER131" s="44"/>
      <c r="UES131" s="41"/>
      <c r="UET131" s="41"/>
      <c r="UEU131" s="41"/>
      <c r="UEV131" s="38"/>
      <c r="UEW131" s="38"/>
      <c r="UEX131" s="38"/>
      <c r="UEY131" s="38"/>
      <c r="UEZ131" s="39"/>
      <c r="UFA131" s="40"/>
      <c r="UFB131" s="41"/>
      <c r="UFC131" s="41"/>
      <c r="UFD131" s="41"/>
      <c r="UFE131" s="42"/>
      <c r="UFF131" s="41"/>
      <c r="UFG131" s="43"/>
      <c r="UFH131" s="44"/>
      <c r="UFI131" s="41"/>
      <c r="UFJ131" s="41"/>
      <c r="UFK131" s="41"/>
      <c r="UFL131" s="38"/>
      <c r="UFM131" s="38"/>
      <c r="UFN131" s="38"/>
      <c r="UFO131" s="38"/>
      <c r="UFP131" s="39"/>
      <c r="UFQ131" s="40"/>
      <c r="UFR131" s="41"/>
      <c r="UFS131" s="41"/>
      <c r="UFT131" s="41"/>
      <c r="UFU131" s="42"/>
      <c r="UFV131" s="41"/>
      <c r="UFW131" s="43"/>
      <c r="UFX131" s="44"/>
      <c r="UFY131" s="41"/>
      <c r="UFZ131" s="41"/>
      <c r="UGA131" s="41"/>
      <c r="UGB131" s="38"/>
      <c r="UGC131" s="38"/>
      <c r="UGD131" s="38"/>
      <c r="UGE131" s="38"/>
      <c r="UGF131" s="39"/>
      <c r="UGG131" s="40"/>
      <c r="UGH131" s="41"/>
      <c r="UGI131" s="41"/>
      <c r="UGJ131" s="41"/>
      <c r="UGK131" s="42"/>
      <c r="UGL131" s="41"/>
      <c r="UGM131" s="43"/>
      <c r="UGN131" s="44"/>
      <c r="UGO131" s="41"/>
      <c r="UGP131" s="41"/>
      <c r="UGQ131" s="41"/>
      <c r="UGR131" s="38"/>
      <c r="UGS131" s="38"/>
      <c r="UGT131" s="38"/>
      <c r="UGU131" s="38"/>
      <c r="UGV131" s="39"/>
      <c r="UGW131" s="40"/>
      <c r="UGX131" s="41"/>
      <c r="UGY131" s="41"/>
      <c r="UGZ131" s="41"/>
      <c r="UHA131" s="42"/>
      <c r="UHB131" s="41"/>
      <c r="UHC131" s="43"/>
      <c r="UHD131" s="44"/>
      <c r="UHE131" s="41"/>
      <c r="UHF131" s="41"/>
      <c r="UHG131" s="41"/>
      <c r="UHH131" s="38"/>
      <c r="UHI131" s="38"/>
      <c r="UHJ131" s="38"/>
      <c r="UHK131" s="38"/>
      <c r="UHL131" s="39"/>
      <c r="UHM131" s="40"/>
      <c r="UHN131" s="41"/>
      <c r="UHO131" s="41"/>
      <c r="UHP131" s="41"/>
      <c r="UHQ131" s="42"/>
      <c r="UHR131" s="41"/>
      <c r="UHS131" s="43"/>
      <c r="UHT131" s="44"/>
      <c r="UHU131" s="41"/>
      <c r="UHV131" s="41"/>
      <c r="UHW131" s="41"/>
      <c r="UHX131" s="38"/>
      <c r="UHY131" s="38"/>
      <c r="UHZ131" s="38"/>
      <c r="UIA131" s="38"/>
      <c r="UIB131" s="39"/>
      <c r="UIC131" s="40"/>
      <c r="UID131" s="41"/>
      <c r="UIE131" s="41"/>
      <c r="UIF131" s="41"/>
      <c r="UIG131" s="42"/>
      <c r="UIH131" s="41"/>
      <c r="UII131" s="43"/>
      <c r="UIJ131" s="44"/>
      <c r="UIK131" s="41"/>
      <c r="UIL131" s="41"/>
      <c r="UIM131" s="41"/>
      <c r="UIN131" s="38"/>
      <c r="UIO131" s="38"/>
      <c r="UIP131" s="38"/>
      <c r="UIQ131" s="38"/>
      <c r="UIR131" s="39"/>
      <c r="UIS131" s="40"/>
      <c r="UIT131" s="41"/>
      <c r="UIU131" s="41"/>
      <c r="UIV131" s="41"/>
      <c r="UIW131" s="42"/>
      <c r="UIX131" s="41"/>
      <c r="UIY131" s="43"/>
      <c r="UIZ131" s="44"/>
      <c r="UJA131" s="41"/>
      <c r="UJB131" s="41"/>
      <c r="UJC131" s="41"/>
      <c r="UJD131" s="38"/>
      <c r="UJE131" s="38"/>
      <c r="UJF131" s="38"/>
      <c r="UJG131" s="38"/>
      <c r="UJH131" s="39"/>
      <c r="UJI131" s="40"/>
      <c r="UJJ131" s="41"/>
      <c r="UJK131" s="41"/>
      <c r="UJL131" s="41"/>
      <c r="UJM131" s="42"/>
      <c r="UJN131" s="41"/>
      <c r="UJO131" s="43"/>
      <c r="UJP131" s="44"/>
      <c r="UJQ131" s="41"/>
      <c r="UJR131" s="41"/>
      <c r="UJS131" s="41"/>
      <c r="UJT131" s="38"/>
      <c r="UJU131" s="38"/>
      <c r="UJV131" s="38"/>
      <c r="UJW131" s="38"/>
      <c r="UJX131" s="39"/>
      <c r="UJY131" s="40"/>
      <c r="UJZ131" s="41"/>
      <c r="UKA131" s="41"/>
      <c r="UKB131" s="41"/>
      <c r="UKC131" s="42"/>
      <c r="UKD131" s="41"/>
      <c r="UKE131" s="43"/>
      <c r="UKF131" s="44"/>
      <c r="UKG131" s="41"/>
      <c r="UKH131" s="41"/>
      <c r="UKI131" s="41"/>
      <c r="UKJ131" s="38"/>
      <c r="UKK131" s="38"/>
      <c r="UKL131" s="38"/>
      <c r="UKM131" s="38"/>
      <c r="UKN131" s="39"/>
      <c r="UKO131" s="40"/>
      <c r="UKP131" s="41"/>
      <c r="UKQ131" s="41"/>
      <c r="UKR131" s="41"/>
      <c r="UKS131" s="42"/>
      <c r="UKT131" s="41"/>
      <c r="UKU131" s="43"/>
      <c r="UKV131" s="44"/>
      <c r="UKW131" s="41"/>
      <c r="UKX131" s="41"/>
      <c r="UKY131" s="41"/>
      <c r="UKZ131" s="38"/>
      <c r="ULA131" s="38"/>
      <c r="ULB131" s="38"/>
      <c r="ULC131" s="38"/>
      <c r="ULD131" s="39"/>
      <c r="ULE131" s="40"/>
      <c r="ULF131" s="41"/>
      <c r="ULG131" s="41"/>
      <c r="ULH131" s="41"/>
      <c r="ULI131" s="42"/>
      <c r="ULJ131" s="41"/>
      <c r="ULK131" s="43"/>
      <c r="ULL131" s="44"/>
      <c r="ULM131" s="41"/>
      <c r="ULN131" s="41"/>
      <c r="ULO131" s="41"/>
      <c r="ULP131" s="38"/>
      <c r="ULQ131" s="38"/>
      <c r="ULR131" s="38"/>
      <c r="ULS131" s="38"/>
      <c r="ULT131" s="39"/>
      <c r="ULU131" s="40"/>
      <c r="ULV131" s="41"/>
      <c r="ULW131" s="41"/>
      <c r="ULX131" s="41"/>
      <c r="ULY131" s="42"/>
      <c r="ULZ131" s="41"/>
      <c r="UMA131" s="43"/>
      <c r="UMB131" s="44"/>
      <c r="UMC131" s="41"/>
      <c r="UMD131" s="41"/>
      <c r="UME131" s="41"/>
      <c r="UMF131" s="38"/>
      <c r="UMG131" s="38"/>
      <c r="UMH131" s="38"/>
      <c r="UMI131" s="38"/>
      <c r="UMJ131" s="39"/>
      <c r="UMK131" s="40"/>
      <c r="UML131" s="41"/>
      <c r="UMM131" s="41"/>
      <c r="UMN131" s="41"/>
      <c r="UMO131" s="42"/>
      <c r="UMP131" s="41"/>
      <c r="UMQ131" s="43"/>
      <c r="UMR131" s="44"/>
      <c r="UMS131" s="41"/>
      <c r="UMT131" s="41"/>
      <c r="UMU131" s="41"/>
      <c r="UMV131" s="38"/>
      <c r="UMW131" s="38"/>
      <c r="UMX131" s="38"/>
      <c r="UMY131" s="38"/>
      <c r="UMZ131" s="39"/>
      <c r="UNA131" s="40"/>
      <c r="UNB131" s="41"/>
      <c r="UNC131" s="41"/>
      <c r="UND131" s="41"/>
      <c r="UNE131" s="42"/>
      <c r="UNF131" s="41"/>
      <c r="UNG131" s="43"/>
      <c r="UNH131" s="44"/>
      <c r="UNI131" s="41"/>
      <c r="UNJ131" s="41"/>
      <c r="UNK131" s="41"/>
      <c r="UNL131" s="38"/>
      <c r="UNM131" s="38"/>
      <c r="UNN131" s="38"/>
      <c r="UNO131" s="38"/>
      <c r="UNP131" s="39"/>
      <c r="UNQ131" s="40"/>
      <c r="UNR131" s="41"/>
      <c r="UNS131" s="41"/>
      <c r="UNT131" s="41"/>
      <c r="UNU131" s="42"/>
      <c r="UNV131" s="41"/>
      <c r="UNW131" s="43"/>
      <c r="UNX131" s="44"/>
      <c r="UNY131" s="41"/>
      <c r="UNZ131" s="41"/>
      <c r="UOA131" s="41"/>
      <c r="UOB131" s="38"/>
      <c r="UOC131" s="38"/>
      <c r="UOD131" s="38"/>
      <c r="UOE131" s="38"/>
      <c r="UOF131" s="39"/>
      <c r="UOG131" s="40"/>
      <c r="UOH131" s="41"/>
      <c r="UOI131" s="41"/>
      <c r="UOJ131" s="41"/>
      <c r="UOK131" s="42"/>
      <c r="UOL131" s="41"/>
      <c r="UOM131" s="43"/>
      <c r="UON131" s="44"/>
      <c r="UOO131" s="41"/>
      <c r="UOP131" s="41"/>
      <c r="UOQ131" s="41"/>
      <c r="UOR131" s="38"/>
      <c r="UOS131" s="38"/>
      <c r="UOT131" s="38"/>
      <c r="UOU131" s="38"/>
      <c r="UOV131" s="39"/>
      <c r="UOW131" s="40"/>
      <c r="UOX131" s="41"/>
      <c r="UOY131" s="41"/>
      <c r="UOZ131" s="41"/>
      <c r="UPA131" s="42"/>
      <c r="UPB131" s="41"/>
      <c r="UPC131" s="43"/>
      <c r="UPD131" s="44"/>
      <c r="UPE131" s="41"/>
      <c r="UPF131" s="41"/>
      <c r="UPG131" s="41"/>
      <c r="UPH131" s="38"/>
      <c r="UPI131" s="38"/>
      <c r="UPJ131" s="38"/>
      <c r="UPK131" s="38"/>
      <c r="UPL131" s="39"/>
      <c r="UPM131" s="40"/>
      <c r="UPN131" s="41"/>
      <c r="UPO131" s="41"/>
      <c r="UPP131" s="41"/>
      <c r="UPQ131" s="42"/>
      <c r="UPR131" s="41"/>
      <c r="UPS131" s="43"/>
      <c r="UPT131" s="44"/>
      <c r="UPU131" s="41"/>
      <c r="UPV131" s="41"/>
      <c r="UPW131" s="41"/>
      <c r="UPX131" s="38"/>
      <c r="UPY131" s="38"/>
      <c r="UPZ131" s="38"/>
      <c r="UQA131" s="38"/>
      <c r="UQB131" s="39"/>
      <c r="UQC131" s="40"/>
      <c r="UQD131" s="41"/>
      <c r="UQE131" s="41"/>
      <c r="UQF131" s="41"/>
      <c r="UQG131" s="42"/>
      <c r="UQH131" s="41"/>
      <c r="UQI131" s="43"/>
      <c r="UQJ131" s="44"/>
      <c r="UQK131" s="41"/>
      <c r="UQL131" s="41"/>
      <c r="UQM131" s="41"/>
      <c r="UQN131" s="38"/>
      <c r="UQO131" s="38"/>
      <c r="UQP131" s="38"/>
      <c r="UQQ131" s="38"/>
      <c r="UQR131" s="39"/>
      <c r="UQS131" s="40"/>
      <c r="UQT131" s="41"/>
      <c r="UQU131" s="41"/>
      <c r="UQV131" s="41"/>
      <c r="UQW131" s="42"/>
      <c r="UQX131" s="41"/>
      <c r="UQY131" s="43"/>
      <c r="UQZ131" s="44"/>
      <c r="URA131" s="41"/>
      <c r="URB131" s="41"/>
      <c r="URC131" s="41"/>
      <c r="URD131" s="38"/>
      <c r="URE131" s="38"/>
      <c r="URF131" s="38"/>
      <c r="URG131" s="38"/>
      <c r="URH131" s="39"/>
      <c r="URI131" s="40"/>
      <c r="URJ131" s="41"/>
      <c r="URK131" s="41"/>
      <c r="URL131" s="41"/>
      <c r="URM131" s="42"/>
      <c r="URN131" s="41"/>
      <c r="URO131" s="43"/>
      <c r="URP131" s="44"/>
      <c r="URQ131" s="41"/>
      <c r="URR131" s="41"/>
      <c r="URS131" s="41"/>
      <c r="URT131" s="38"/>
      <c r="URU131" s="38"/>
      <c r="URV131" s="38"/>
      <c r="URW131" s="38"/>
      <c r="URX131" s="39"/>
      <c r="URY131" s="40"/>
      <c r="URZ131" s="41"/>
      <c r="USA131" s="41"/>
      <c r="USB131" s="41"/>
      <c r="USC131" s="42"/>
      <c r="USD131" s="41"/>
      <c r="USE131" s="43"/>
      <c r="USF131" s="44"/>
      <c r="USG131" s="41"/>
      <c r="USH131" s="41"/>
      <c r="USI131" s="41"/>
      <c r="USJ131" s="38"/>
      <c r="USK131" s="38"/>
      <c r="USL131" s="38"/>
      <c r="USM131" s="38"/>
      <c r="USN131" s="39"/>
      <c r="USO131" s="40"/>
      <c r="USP131" s="41"/>
      <c r="USQ131" s="41"/>
      <c r="USR131" s="41"/>
      <c r="USS131" s="42"/>
      <c r="UST131" s="41"/>
      <c r="USU131" s="43"/>
      <c r="USV131" s="44"/>
      <c r="USW131" s="41"/>
      <c r="USX131" s="41"/>
      <c r="USY131" s="41"/>
      <c r="USZ131" s="38"/>
      <c r="UTA131" s="38"/>
      <c r="UTB131" s="38"/>
      <c r="UTC131" s="38"/>
      <c r="UTD131" s="39"/>
      <c r="UTE131" s="40"/>
      <c r="UTF131" s="41"/>
      <c r="UTG131" s="41"/>
      <c r="UTH131" s="41"/>
      <c r="UTI131" s="42"/>
      <c r="UTJ131" s="41"/>
      <c r="UTK131" s="43"/>
      <c r="UTL131" s="44"/>
      <c r="UTM131" s="41"/>
      <c r="UTN131" s="41"/>
      <c r="UTO131" s="41"/>
      <c r="UTP131" s="38"/>
      <c r="UTQ131" s="38"/>
      <c r="UTR131" s="38"/>
      <c r="UTS131" s="38"/>
      <c r="UTT131" s="39"/>
      <c r="UTU131" s="40"/>
      <c r="UTV131" s="41"/>
      <c r="UTW131" s="41"/>
      <c r="UTX131" s="41"/>
      <c r="UTY131" s="42"/>
      <c r="UTZ131" s="41"/>
      <c r="UUA131" s="43"/>
      <c r="UUB131" s="44"/>
      <c r="UUC131" s="41"/>
      <c r="UUD131" s="41"/>
      <c r="UUE131" s="41"/>
      <c r="UUF131" s="38"/>
      <c r="UUG131" s="38"/>
      <c r="UUH131" s="38"/>
      <c r="UUI131" s="38"/>
      <c r="UUJ131" s="39"/>
      <c r="UUK131" s="40"/>
      <c r="UUL131" s="41"/>
      <c r="UUM131" s="41"/>
      <c r="UUN131" s="41"/>
      <c r="UUO131" s="42"/>
      <c r="UUP131" s="41"/>
      <c r="UUQ131" s="43"/>
      <c r="UUR131" s="44"/>
      <c r="UUS131" s="41"/>
      <c r="UUT131" s="41"/>
      <c r="UUU131" s="41"/>
      <c r="UUV131" s="38"/>
      <c r="UUW131" s="38"/>
      <c r="UUX131" s="38"/>
      <c r="UUY131" s="38"/>
      <c r="UUZ131" s="39"/>
      <c r="UVA131" s="40"/>
      <c r="UVB131" s="41"/>
      <c r="UVC131" s="41"/>
      <c r="UVD131" s="41"/>
      <c r="UVE131" s="42"/>
      <c r="UVF131" s="41"/>
      <c r="UVG131" s="43"/>
      <c r="UVH131" s="44"/>
      <c r="UVI131" s="41"/>
      <c r="UVJ131" s="41"/>
      <c r="UVK131" s="41"/>
      <c r="UVL131" s="38"/>
      <c r="UVM131" s="38"/>
      <c r="UVN131" s="38"/>
      <c r="UVO131" s="38"/>
      <c r="UVP131" s="39"/>
      <c r="UVQ131" s="40"/>
      <c r="UVR131" s="41"/>
      <c r="UVS131" s="41"/>
      <c r="UVT131" s="41"/>
      <c r="UVU131" s="42"/>
      <c r="UVV131" s="41"/>
      <c r="UVW131" s="43"/>
      <c r="UVX131" s="44"/>
      <c r="UVY131" s="41"/>
      <c r="UVZ131" s="41"/>
      <c r="UWA131" s="41"/>
      <c r="UWB131" s="38"/>
      <c r="UWC131" s="38"/>
      <c r="UWD131" s="38"/>
      <c r="UWE131" s="38"/>
      <c r="UWF131" s="39"/>
      <c r="UWG131" s="40"/>
      <c r="UWH131" s="41"/>
      <c r="UWI131" s="41"/>
      <c r="UWJ131" s="41"/>
      <c r="UWK131" s="42"/>
      <c r="UWL131" s="41"/>
      <c r="UWM131" s="43"/>
      <c r="UWN131" s="44"/>
      <c r="UWO131" s="41"/>
      <c r="UWP131" s="41"/>
      <c r="UWQ131" s="41"/>
      <c r="UWR131" s="38"/>
      <c r="UWS131" s="38"/>
      <c r="UWT131" s="38"/>
      <c r="UWU131" s="38"/>
      <c r="UWV131" s="39"/>
      <c r="UWW131" s="40"/>
      <c r="UWX131" s="41"/>
      <c r="UWY131" s="41"/>
      <c r="UWZ131" s="41"/>
      <c r="UXA131" s="42"/>
      <c r="UXB131" s="41"/>
      <c r="UXC131" s="43"/>
      <c r="UXD131" s="44"/>
      <c r="UXE131" s="41"/>
      <c r="UXF131" s="41"/>
      <c r="UXG131" s="41"/>
      <c r="UXH131" s="38"/>
      <c r="UXI131" s="38"/>
      <c r="UXJ131" s="38"/>
      <c r="UXK131" s="38"/>
      <c r="UXL131" s="39"/>
      <c r="UXM131" s="40"/>
      <c r="UXN131" s="41"/>
      <c r="UXO131" s="41"/>
      <c r="UXP131" s="41"/>
      <c r="UXQ131" s="42"/>
      <c r="UXR131" s="41"/>
      <c r="UXS131" s="43"/>
      <c r="UXT131" s="44"/>
      <c r="UXU131" s="41"/>
      <c r="UXV131" s="41"/>
      <c r="UXW131" s="41"/>
      <c r="UXX131" s="38"/>
      <c r="UXY131" s="38"/>
      <c r="UXZ131" s="38"/>
      <c r="UYA131" s="38"/>
      <c r="UYB131" s="39"/>
      <c r="UYC131" s="40"/>
      <c r="UYD131" s="41"/>
      <c r="UYE131" s="41"/>
      <c r="UYF131" s="41"/>
      <c r="UYG131" s="42"/>
      <c r="UYH131" s="41"/>
      <c r="UYI131" s="43"/>
      <c r="UYJ131" s="44"/>
      <c r="UYK131" s="41"/>
      <c r="UYL131" s="41"/>
      <c r="UYM131" s="41"/>
      <c r="UYN131" s="38"/>
      <c r="UYO131" s="38"/>
      <c r="UYP131" s="38"/>
      <c r="UYQ131" s="38"/>
      <c r="UYR131" s="39"/>
      <c r="UYS131" s="40"/>
      <c r="UYT131" s="41"/>
      <c r="UYU131" s="41"/>
      <c r="UYV131" s="41"/>
      <c r="UYW131" s="42"/>
      <c r="UYX131" s="41"/>
      <c r="UYY131" s="43"/>
      <c r="UYZ131" s="44"/>
      <c r="UZA131" s="41"/>
      <c r="UZB131" s="41"/>
      <c r="UZC131" s="41"/>
      <c r="UZD131" s="38"/>
      <c r="UZE131" s="38"/>
      <c r="UZF131" s="38"/>
      <c r="UZG131" s="38"/>
      <c r="UZH131" s="39"/>
      <c r="UZI131" s="40"/>
      <c r="UZJ131" s="41"/>
      <c r="UZK131" s="41"/>
      <c r="UZL131" s="41"/>
      <c r="UZM131" s="42"/>
      <c r="UZN131" s="41"/>
      <c r="UZO131" s="43"/>
      <c r="UZP131" s="44"/>
      <c r="UZQ131" s="41"/>
      <c r="UZR131" s="41"/>
      <c r="UZS131" s="41"/>
      <c r="UZT131" s="38"/>
      <c r="UZU131" s="38"/>
      <c r="UZV131" s="38"/>
      <c r="UZW131" s="38"/>
      <c r="UZX131" s="39"/>
      <c r="UZY131" s="40"/>
      <c r="UZZ131" s="41"/>
      <c r="VAA131" s="41"/>
      <c r="VAB131" s="41"/>
      <c r="VAC131" s="42"/>
      <c r="VAD131" s="41"/>
      <c r="VAE131" s="43"/>
      <c r="VAF131" s="44"/>
      <c r="VAG131" s="41"/>
      <c r="VAH131" s="41"/>
      <c r="VAI131" s="41"/>
      <c r="VAJ131" s="38"/>
      <c r="VAK131" s="38"/>
      <c r="VAL131" s="38"/>
      <c r="VAM131" s="38"/>
      <c r="VAN131" s="39"/>
      <c r="VAO131" s="40"/>
      <c r="VAP131" s="41"/>
      <c r="VAQ131" s="41"/>
      <c r="VAR131" s="41"/>
      <c r="VAS131" s="42"/>
      <c r="VAT131" s="41"/>
      <c r="VAU131" s="43"/>
      <c r="VAV131" s="44"/>
      <c r="VAW131" s="41"/>
      <c r="VAX131" s="41"/>
      <c r="VAY131" s="41"/>
      <c r="VAZ131" s="38"/>
      <c r="VBA131" s="38"/>
      <c r="VBB131" s="38"/>
      <c r="VBC131" s="38"/>
      <c r="VBD131" s="39"/>
      <c r="VBE131" s="40"/>
      <c r="VBF131" s="41"/>
      <c r="VBG131" s="41"/>
      <c r="VBH131" s="41"/>
      <c r="VBI131" s="42"/>
      <c r="VBJ131" s="41"/>
      <c r="VBK131" s="43"/>
      <c r="VBL131" s="44"/>
      <c r="VBM131" s="41"/>
      <c r="VBN131" s="41"/>
      <c r="VBO131" s="41"/>
      <c r="VBP131" s="38"/>
      <c r="VBQ131" s="38"/>
      <c r="VBR131" s="38"/>
      <c r="VBS131" s="38"/>
      <c r="VBT131" s="39"/>
      <c r="VBU131" s="40"/>
      <c r="VBV131" s="41"/>
      <c r="VBW131" s="41"/>
      <c r="VBX131" s="41"/>
      <c r="VBY131" s="42"/>
      <c r="VBZ131" s="41"/>
      <c r="VCA131" s="43"/>
      <c r="VCB131" s="44"/>
      <c r="VCC131" s="41"/>
      <c r="VCD131" s="41"/>
      <c r="VCE131" s="41"/>
      <c r="VCF131" s="38"/>
      <c r="VCG131" s="38"/>
      <c r="VCH131" s="38"/>
      <c r="VCI131" s="38"/>
      <c r="VCJ131" s="39"/>
      <c r="VCK131" s="40"/>
      <c r="VCL131" s="41"/>
      <c r="VCM131" s="41"/>
      <c r="VCN131" s="41"/>
      <c r="VCO131" s="42"/>
      <c r="VCP131" s="41"/>
      <c r="VCQ131" s="43"/>
      <c r="VCR131" s="44"/>
      <c r="VCS131" s="41"/>
      <c r="VCT131" s="41"/>
      <c r="VCU131" s="41"/>
      <c r="VCV131" s="38"/>
      <c r="VCW131" s="38"/>
      <c r="VCX131" s="38"/>
      <c r="VCY131" s="38"/>
      <c r="VCZ131" s="39"/>
      <c r="VDA131" s="40"/>
      <c r="VDB131" s="41"/>
      <c r="VDC131" s="41"/>
      <c r="VDD131" s="41"/>
      <c r="VDE131" s="42"/>
      <c r="VDF131" s="41"/>
      <c r="VDG131" s="43"/>
      <c r="VDH131" s="44"/>
      <c r="VDI131" s="41"/>
      <c r="VDJ131" s="41"/>
      <c r="VDK131" s="41"/>
      <c r="VDL131" s="38"/>
      <c r="VDM131" s="38"/>
      <c r="VDN131" s="38"/>
      <c r="VDO131" s="38"/>
      <c r="VDP131" s="39"/>
      <c r="VDQ131" s="40"/>
      <c r="VDR131" s="41"/>
      <c r="VDS131" s="41"/>
      <c r="VDT131" s="41"/>
      <c r="VDU131" s="42"/>
      <c r="VDV131" s="41"/>
      <c r="VDW131" s="43"/>
      <c r="VDX131" s="44"/>
      <c r="VDY131" s="41"/>
      <c r="VDZ131" s="41"/>
      <c r="VEA131" s="41"/>
      <c r="VEB131" s="38"/>
      <c r="VEC131" s="38"/>
      <c r="VED131" s="38"/>
      <c r="VEE131" s="38"/>
      <c r="VEF131" s="39"/>
      <c r="VEG131" s="40"/>
      <c r="VEH131" s="41"/>
      <c r="VEI131" s="41"/>
      <c r="VEJ131" s="41"/>
      <c r="VEK131" s="42"/>
      <c r="VEL131" s="41"/>
      <c r="VEM131" s="43"/>
      <c r="VEN131" s="44"/>
      <c r="VEO131" s="41"/>
      <c r="VEP131" s="41"/>
      <c r="VEQ131" s="41"/>
      <c r="VER131" s="38"/>
      <c r="VES131" s="38"/>
      <c r="VET131" s="38"/>
      <c r="VEU131" s="38"/>
      <c r="VEV131" s="39"/>
      <c r="VEW131" s="40"/>
      <c r="VEX131" s="41"/>
      <c r="VEY131" s="41"/>
      <c r="VEZ131" s="41"/>
      <c r="VFA131" s="42"/>
      <c r="VFB131" s="41"/>
      <c r="VFC131" s="43"/>
      <c r="VFD131" s="44"/>
      <c r="VFE131" s="41"/>
      <c r="VFF131" s="41"/>
      <c r="VFG131" s="41"/>
      <c r="VFH131" s="38"/>
      <c r="VFI131" s="38"/>
      <c r="VFJ131" s="38"/>
      <c r="VFK131" s="38"/>
      <c r="VFL131" s="39"/>
      <c r="VFM131" s="40"/>
      <c r="VFN131" s="41"/>
      <c r="VFO131" s="41"/>
      <c r="VFP131" s="41"/>
      <c r="VFQ131" s="42"/>
      <c r="VFR131" s="41"/>
      <c r="VFS131" s="43"/>
      <c r="VFT131" s="44"/>
      <c r="VFU131" s="41"/>
      <c r="VFV131" s="41"/>
      <c r="VFW131" s="41"/>
      <c r="VFX131" s="38"/>
      <c r="VFY131" s="38"/>
      <c r="VFZ131" s="38"/>
      <c r="VGA131" s="38"/>
      <c r="VGB131" s="39"/>
      <c r="VGC131" s="40"/>
      <c r="VGD131" s="41"/>
      <c r="VGE131" s="41"/>
      <c r="VGF131" s="41"/>
      <c r="VGG131" s="42"/>
      <c r="VGH131" s="41"/>
      <c r="VGI131" s="43"/>
      <c r="VGJ131" s="44"/>
      <c r="VGK131" s="41"/>
      <c r="VGL131" s="41"/>
      <c r="VGM131" s="41"/>
      <c r="VGN131" s="38"/>
      <c r="VGO131" s="38"/>
      <c r="VGP131" s="38"/>
      <c r="VGQ131" s="38"/>
      <c r="VGR131" s="39"/>
      <c r="VGS131" s="40"/>
      <c r="VGT131" s="41"/>
      <c r="VGU131" s="41"/>
      <c r="VGV131" s="41"/>
      <c r="VGW131" s="42"/>
      <c r="VGX131" s="41"/>
      <c r="VGY131" s="43"/>
      <c r="VGZ131" s="44"/>
      <c r="VHA131" s="41"/>
      <c r="VHB131" s="41"/>
      <c r="VHC131" s="41"/>
      <c r="VHD131" s="38"/>
      <c r="VHE131" s="38"/>
      <c r="VHF131" s="38"/>
      <c r="VHG131" s="38"/>
      <c r="VHH131" s="39"/>
      <c r="VHI131" s="40"/>
      <c r="VHJ131" s="41"/>
      <c r="VHK131" s="41"/>
      <c r="VHL131" s="41"/>
      <c r="VHM131" s="42"/>
      <c r="VHN131" s="41"/>
      <c r="VHO131" s="43"/>
      <c r="VHP131" s="44"/>
      <c r="VHQ131" s="41"/>
      <c r="VHR131" s="41"/>
      <c r="VHS131" s="41"/>
      <c r="VHT131" s="38"/>
      <c r="VHU131" s="38"/>
      <c r="VHV131" s="38"/>
      <c r="VHW131" s="38"/>
      <c r="VHX131" s="39"/>
      <c r="VHY131" s="40"/>
      <c r="VHZ131" s="41"/>
      <c r="VIA131" s="41"/>
      <c r="VIB131" s="41"/>
      <c r="VIC131" s="42"/>
      <c r="VID131" s="41"/>
      <c r="VIE131" s="43"/>
      <c r="VIF131" s="44"/>
      <c r="VIG131" s="41"/>
      <c r="VIH131" s="41"/>
      <c r="VII131" s="41"/>
      <c r="VIJ131" s="38"/>
      <c r="VIK131" s="38"/>
      <c r="VIL131" s="38"/>
      <c r="VIM131" s="38"/>
      <c r="VIN131" s="39"/>
      <c r="VIO131" s="40"/>
      <c r="VIP131" s="41"/>
      <c r="VIQ131" s="41"/>
      <c r="VIR131" s="41"/>
      <c r="VIS131" s="42"/>
      <c r="VIT131" s="41"/>
      <c r="VIU131" s="43"/>
      <c r="VIV131" s="44"/>
      <c r="VIW131" s="41"/>
      <c r="VIX131" s="41"/>
      <c r="VIY131" s="41"/>
      <c r="VIZ131" s="38"/>
      <c r="VJA131" s="38"/>
      <c r="VJB131" s="38"/>
      <c r="VJC131" s="38"/>
      <c r="VJD131" s="39"/>
      <c r="VJE131" s="40"/>
      <c r="VJF131" s="41"/>
      <c r="VJG131" s="41"/>
      <c r="VJH131" s="41"/>
      <c r="VJI131" s="42"/>
      <c r="VJJ131" s="41"/>
      <c r="VJK131" s="43"/>
      <c r="VJL131" s="44"/>
      <c r="VJM131" s="41"/>
      <c r="VJN131" s="41"/>
      <c r="VJO131" s="41"/>
      <c r="VJP131" s="38"/>
      <c r="VJQ131" s="38"/>
      <c r="VJR131" s="38"/>
      <c r="VJS131" s="38"/>
      <c r="VJT131" s="39"/>
      <c r="VJU131" s="40"/>
      <c r="VJV131" s="41"/>
      <c r="VJW131" s="41"/>
      <c r="VJX131" s="41"/>
      <c r="VJY131" s="42"/>
      <c r="VJZ131" s="41"/>
      <c r="VKA131" s="43"/>
      <c r="VKB131" s="44"/>
      <c r="VKC131" s="41"/>
      <c r="VKD131" s="41"/>
      <c r="VKE131" s="41"/>
      <c r="VKF131" s="38"/>
      <c r="VKG131" s="38"/>
      <c r="VKH131" s="38"/>
      <c r="VKI131" s="38"/>
      <c r="VKJ131" s="39"/>
      <c r="VKK131" s="40"/>
      <c r="VKL131" s="41"/>
      <c r="VKM131" s="41"/>
      <c r="VKN131" s="41"/>
      <c r="VKO131" s="42"/>
      <c r="VKP131" s="41"/>
      <c r="VKQ131" s="43"/>
      <c r="VKR131" s="44"/>
      <c r="VKS131" s="41"/>
      <c r="VKT131" s="41"/>
      <c r="VKU131" s="41"/>
      <c r="VKV131" s="38"/>
      <c r="VKW131" s="38"/>
      <c r="VKX131" s="38"/>
      <c r="VKY131" s="38"/>
      <c r="VKZ131" s="39"/>
      <c r="VLA131" s="40"/>
      <c r="VLB131" s="41"/>
      <c r="VLC131" s="41"/>
      <c r="VLD131" s="41"/>
      <c r="VLE131" s="42"/>
      <c r="VLF131" s="41"/>
      <c r="VLG131" s="43"/>
      <c r="VLH131" s="44"/>
      <c r="VLI131" s="41"/>
      <c r="VLJ131" s="41"/>
      <c r="VLK131" s="41"/>
      <c r="VLL131" s="38"/>
      <c r="VLM131" s="38"/>
      <c r="VLN131" s="38"/>
      <c r="VLO131" s="38"/>
      <c r="VLP131" s="39"/>
      <c r="VLQ131" s="40"/>
      <c r="VLR131" s="41"/>
      <c r="VLS131" s="41"/>
      <c r="VLT131" s="41"/>
      <c r="VLU131" s="42"/>
      <c r="VLV131" s="41"/>
      <c r="VLW131" s="43"/>
      <c r="VLX131" s="44"/>
      <c r="VLY131" s="41"/>
      <c r="VLZ131" s="41"/>
      <c r="VMA131" s="41"/>
      <c r="VMB131" s="38"/>
      <c r="VMC131" s="38"/>
      <c r="VMD131" s="38"/>
      <c r="VME131" s="38"/>
      <c r="VMF131" s="39"/>
      <c r="VMG131" s="40"/>
      <c r="VMH131" s="41"/>
      <c r="VMI131" s="41"/>
      <c r="VMJ131" s="41"/>
      <c r="VMK131" s="42"/>
      <c r="VML131" s="41"/>
      <c r="VMM131" s="43"/>
      <c r="VMN131" s="44"/>
      <c r="VMO131" s="41"/>
      <c r="VMP131" s="41"/>
      <c r="VMQ131" s="41"/>
      <c r="VMR131" s="38"/>
      <c r="VMS131" s="38"/>
      <c r="VMT131" s="38"/>
      <c r="VMU131" s="38"/>
      <c r="VMV131" s="39"/>
      <c r="VMW131" s="40"/>
      <c r="VMX131" s="41"/>
      <c r="VMY131" s="41"/>
      <c r="VMZ131" s="41"/>
      <c r="VNA131" s="42"/>
      <c r="VNB131" s="41"/>
      <c r="VNC131" s="43"/>
      <c r="VND131" s="44"/>
      <c r="VNE131" s="41"/>
      <c r="VNF131" s="41"/>
      <c r="VNG131" s="41"/>
      <c r="VNH131" s="38"/>
      <c r="VNI131" s="38"/>
      <c r="VNJ131" s="38"/>
      <c r="VNK131" s="38"/>
      <c r="VNL131" s="39"/>
      <c r="VNM131" s="40"/>
      <c r="VNN131" s="41"/>
      <c r="VNO131" s="41"/>
      <c r="VNP131" s="41"/>
      <c r="VNQ131" s="42"/>
      <c r="VNR131" s="41"/>
      <c r="VNS131" s="43"/>
      <c r="VNT131" s="44"/>
      <c r="VNU131" s="41"/>
      <c r="VNV131" s="41"/>
      <c r="VNW131" s="41"/>
      <c r="VNX131" s="38"/>
      <c r="VNY131" s="38"/>
      <c r="VNZ131" s="38"/>
      <c r="VOA131" s="38"/>
      <c r="VOB131" s="39"/>
      <c r="VOC131" s="40"/>
      <c r="VOD131" s="41"/>
      <c r="VOE131" s="41"/>
      <c r="VOF131" s="41"/>
      <c r="VOG131" s="42"/>
      <c r="VOH131" s="41"/>
      <c r="VOI131" s="43"/>
      <c r="VOJ131" s="44"/>
      <c r="VOK131" s="41"/>
      <c r="VOL131" s="41"/>
      <c r="VOM131" s="41"/>
      <c r="VON131" s="38"/>
      <c r="VOO131" s="38"/>
      <c r="VOP131" s="38"/>
      <c r="VOQ131" s="38"/>
      <c r="VOR131" s="39"/>
      <c r="VOS131" s="40"/>
      <c r="VOT131" s="41"/>
      <c r="VOU131" s="41"/>
      <c r="VOV131" s="41"/>
      <c r="VOW131" s="42"/>
      <c r="VOX131" s="41"/>
      <c r="VOY131" s="43"/>
      <c r="VOZ131" s="44"/>
      <c r="VPA131" s="41"/>
      <c r="VPB131" s="41"/>
      <c r="VPC131" s="41"/>
      <c r="VPD131" s="38"/>
      <c r="VPE131" s="38"/>
      <c r="VPF131" s="38"/>
      <c r="VPG131" s="38"/>
      <c r="VPH131" s="39"/>
      <c r="VPI131" s="40"/>
      <c r="VPJ131" s="41"/>
      <c r="VPK131" s="41"/>
      <c r="VPL131" s="41"/>
      <c r="VPM131" s="42"/>
      <c r="VPN131" s="41"/>
      <c r="VPO131" s="43"/>
      <c r="VPP131" s="44"/>
      <c r="VPQ131" s="41"/>
      <c r="VPR131" s="41"/>
      <c r="VPS131" s="41"/>
      <c r="VPT131" s="38"/>
      <c r="VPU131" s="38"/>
      <c r="VPV131" s="38"/>
      <c r="VPW131" s="38"/>
      <c r="VPX131" s="39"/>
      <c r="VPY131" s="40"/>
      <c r="VPZ131" s="41"/>
      <c r="VQA131" s="41"/>
      <c r="VQB131" s="41"/>
      <c r="VQC131" s="42"/>
      <c r="VQD131" s="41"/>
      <c r="VQE131" s="43"/>
      <c r="VQF131" s="44"/>
      <c r="VQG131" s="41"/>
      <c r="VQH131" s="41"/>
      <c r="VQI131" s="41"/>
      <c r="VQJ131" s="38"/>
      <c r="VQK131" s="38"/>
      <c r="VQL131" s="38"/>
      <c r="VQM131" s="38"/>
      <c r="VQN131" s="39"/>
      <c r="VQO131" s="40"/>
      <c r="VQP131" s="41"/>
      <c r="VQQ131" s="41"/>
      <c r="VQR131" s="41"/>
      <c r="VQS131" s="42"/>
      <c r="VQT131" s="41"/>
      <c r="VQU131" s="43"/>
      <c r="VQV131" s="44"/>
      <c r="VQW131" s="41"/>
      <c r="VQX131" s="41"/>
      <c r="VQY131" s="41"/>
      <c r="VQZ131" s="38"/>
      <c r="VRA131" s="38"/>
      <c r="VRB131" s="38"/>
      <c r="VRC131" s="38"/>
      <c r="VRD131" s="39"/>
      <c r="VRE131" s="40"/>
      <c r="VRF131" s="41"/>
      <c r="VRG131" s="41"/>
      <c r="VRH131" s="41"/>
      <c r="VRI131" s="42"/>
      <c r="VRJ131" s="41"/>
      <c r="VRK131" s="43"/>
      <c r="VRL131" s="44"/>
      <c r="VRM131" s="41"/>
      <c r="VRN131" s="41"/>
      <c r="VRO131" s="41"/>
      <c r="VRP131" s="38"/>
      <c r="VRQ131" s="38"/>
      <c r="VRR131" s="38"/>
      <c r="VRS131" s="38"/>
      <c r="VRT131" s="39"/>
      <c r="VRU131" s="40"/>
      <c r="VRV131" s="41"/>
      <c r="VRW131" s="41"/>
      <c r="VRX131" s="41"/>
      <c r="VRY131" s="42"/>
      <c r="VRZ131" s="41"/>
      <c r="VSA131" s="43"/>
      <c r="VSB131" s="44"/>
      <c r="VSC131" s="41"/>
      <c r="VSD131" s="41"/>
      <c r="VSE131" s="41"/>
      <c r="VSF131" s="38"/>
      <c r="VSG131" s="38"/>
      <c r="VSH131" s="38"/>
      <c r="VSI131" s="38"/>
      <c r="VSJ131" s="39"/>
      <c r="VSK131" s="40"/>
      <c r="VSL131" s="41"/>
      <c r="VSM131" s="41"/>
      <c r="VSN131" s="41"/>
      <c r="VSO131" s="42"/>
      <c r="VSP131" s="41"/>
      <c r="VSQ131" s="43"/>
      <c r="VSR131" s="44"/>
      <c r="VSS131" s="41"/>
      <c r="VST131" s="41"/>
      <c r="VSU131" s="41"/>
      <c r="VSV131" s="38"/>
      <c r="VSW131" s="38"/>
      <c r="VSX131" s="38"/>
      <c r="VSY131" s="38"/>
      <c r="VSZ131" s="39"/>
      <c r="VTA131" s="40"/>
      <c r="VTB131" s="41"/>
      <c r="VTC131" s="41"/>
      <c r="VTD131" s="41"/>
      <c r="VTE131" s="42"/>
      <c r="VTF131" s="41"/>
      <c r="VTG131" s="43"/>
      <c r="VTH131" s="44"/>
      <c r="VTI131" s="41"/>
      <c r="VTJ131" s="41"/>
      <c r="VTK131" s="41"/>
      <c r="VTL131" s="38"/>
      <c r="VTM131" s="38"/>
      <c r="VTN131" s="38"/>
      <c r="VTO131" s="38"/>
      <c r="VTP131" s="39"/>
      <c r="VTQ131" s="40"/>
      <c r="VTR131" s="41"/>
      <c r="VTS131" s="41"/>
      <c r="VTT131" s="41"/>
      <c r="VTU131" s="42"/>
      <c r="VTV131" s="41"/>
      <c r="VTW131" s="43"/>
      <c r="VTX131" s="44"/>
      <c r="VTY131" s="41"/>
      <c r="VTZ131" s="41"/>
      <c r="VUA131" s="41"/>
      <c r="VUB131" s="38"/>
      <c r="VUC131" s="38"/>
      <c r="VUD131" s="38"/>
      <c r="VUE131" s="38"/>
      <c r="VUF131" s="39"/>
      <c r="VUG131" s="40"/>
      <c r="VUH131" s="41"/>
      <c r="VUI131" s="41"/>
      <c r="VUJ131" s="41"/>
      <c r="VUK131" s="42"/>
      <c r="VUL131" s="41"/>
      <c r="VUM131" s="43"/>
      <c r="VUN131" s="44"/>
      <c r="VUO131" s="41"/>
      <c r="VUP131" s="41"/>
      <c r="VUQ131" s="41"/>
      <c r="VUR131" s="38"/>
      <c r="VUS131" s="38"/>
      <c r="VUT131" s="38"/>
      <c r="VUU131" s="38"/>
      <c r="VUV131" s="39"/>
      <c r="VUW131" s="40"/>
      <c r="VUX131" s="41"/>
      <c r="VUY131" s="41"/>
      <c r="VUZ131" s="41"/>
      <c r="VVA131" s="42"/>
      <c r="VVB131" s="41"/>
      <c r="VVC131" s="43"/>
      <c r="VVD131" s="44"/>
      <c r="VVE131" s="41"/>
      <c r="VVF131" s="41"/>
      <c r="VVG131" s="41"/>
      <c r="VVH131" s="38"/>
      <c r="VVI131" s="38"/>
      <c r="VVJ131" s="38"/>
      <c r="VVK131" s="38"/>
      <c r="VVL131" s="39"/>
      <c r="VVM131" s="40"/>
      <c r="VVN131" s="41"/>
      <c r="VVO131" s="41"/>
      <c r="VVP131" s="41"/>
      <c r="VVQ131" s="42"/>
      <c r="VVR131" s="41"/>
      <c r="VVS131" s="43"/>
      <c r="VVT131" s="44"/>
      <c r="VVU131" s="41"/>
      <c r="VVV131" s="41"/>
      <c r="VVW131" s="41"/>
      <c r="VVX131" s="38"/>
      <c r="VVY131" s="38"/>
      <c r="VVZ131" s="38"/>
      <c r="VWA131" s="38"/>
      <c r="VWB131" s="39"/>
      <c r="VWC131" s="40"/>
      <c r="VWD131" s="41"/>
      <c r="VWE131" s="41"/>
      <c r="VWF131" s="41"/>
      <c r="VWG131" s="42"/>
      <c r="VWH131" s="41"/>
      <c r="VWI131" s="43"/>
      <c r="VWJ131" s="44"/>
      <c r="VWK131" s="41"/>
      <c r="VWL131" s="41"/>
      <c r="VWM131" s="41"/>
      <c r="VWN131" s="38"/>
      <c r="VWO131" s="38"/>
      <c r="VWP131" s="38"/>
      <c r="VWQ131" s="38"/>
      <c r="VWR131" s="39"/>
      <c r="VWS131" s="40"/>
      <c r="VWT131" s="41"/>
      <c r="VWU131" s="41"/>
      <c r="VWV131" s="41"/>
      <c r="VWW131" s="42"/>
      <c r="VWX131" s="41"/>
      <c r="VWY131" s="43"/>
      <c r="VWZ131" s="44"/>
      <c r="VXA131" s="41"/>
      <c r="VXB131" s="41"/>
      <c r="VXC131" s="41"/>
      <c r="VXD131" s="38"/>
      <c r="VXE131" s="38"/>
      <c r="VXF131" s="38"/>
      <c r="VXG131" s="38"/>
      <c r="VXH131" s="39"/>
      <c r="VXI131" s="40"/>
      <c r="VXJ131" s="41"/>
      <c r="VXK131" s="41"/>
      <c r="VXL131" s="41"/>
      <c r="VXM131" s="42"/>
      <c r="VXN131" s="41"/>
      <c r="VXO131" s="43"/>
      <c r="VXP131" s="44"/>
      <c r="VXQ131" s="41"/>
      <c r="VXR131" s="41"/>
      <c r="VXS131" s="41"/>
      <c r="VXT131" s="38"/>
      <c r="VXU131" s="38"/>
      <c r="VXV131" s="38"/>
      <c r="VXW131" s="38"/>
      <c r="VXX131" s="39"/>
      <c r="VXY131" s="40"/>
      <c r="VXZ131" s="41"/>
      <c r="VYA131" s="41"/>
      <c r="VYB131" s="41"/>
      <c r="VYC131" s="42"/>
      <c r="VYD131" s="41"/>
      <c r="VYE131" s="43"/>
      <c r="VYF131" s="44"/>
      <c r="VYG131" s="41"/>
      <c r="VYH131" s="41"/>
      <c r="VYI131" s="41"/>
      <c r="VYJ131" s="38"/>
      <c r="VYK131" s="38"/>
      <c r="VYL131" s="38"/>
      <c r="VYM131" s="38"/>
      <c r="VYN131" s="39"/>
      <c r="VYO131" s="40"/>
      <c r="VYP131" s="41"/>
      <c r="VYQ131" s="41"/>
      <c r="VYR131" s="41"/>
      <c r="VYS131" s="42"/>
      <c r="VYT131" s="41"/>
      <c r="VYU131" s="43"/>
      <c r="VYV131" s="44"/>
      <c r="VYW131" s="41"/>
      <c r="VYX131" s="41"/>
      <c r="VYY131" s="41"/>
      <c r="VYZ131" s="38"/>
      <c r="VZA131" s="38"/>
      <c r="VZB131" s="38"/>
      <c r="VZC131" s="38"/>
      <c r="VZD131" s="39"/>
      <c r="VZE131" s="40"/>
      <c r="VZF131" s="41"/>
      <c r="VZG131" s="41"/>
      <c r="VZH131" s="41"/>
      <c r="VZI131" s="42"/>
      <c r="VZJ131" s="41"/>
      <c r="VZK131" s="43"/>
      <c r="VZL131" s="44"/>
      <c r="VZM131" s="41"/>
      <c r="VZN131" s="41"/>
      <c r="VZO131" s="41"/>
      <c r="VZP131" s="38"/>
      <c r="VZQ131" s="38"/>
      <c r="VZR131" s="38"/>
      <c r="VZS131" s="38"/>
      <c r="VZT131" s="39"/>
      <c r="VZU131" s="40"/>
      <c r="VZV131" s="41"/>
      <c r="VZW131" s="41"/>
      <c r="VZX131" s="41"/>
      <c r="VZY131" s="42"/>
      <c r="VZZ131" s="41"/>
      <c r="WAA131" s="43"/>
      <c r="WAB131" s="44"/>
      <c r="WAC131" s="41"/>
      <c r="WAD131" s="41"/>
      <c r="WAE131" s="41"/>
      <c r="WAF131" s="38"/>
      <c r="WAG131" s="38"/>
      <c r="WAH131" s="38"/>
      <c r="WAI131" s="38"/>
      <c r="WAJ131" s="39"/>
      <c r="WAK131" s="40"/>
      <c r="WAL131" s="41"/>
      <c r="WAM131" s="41"/>
      <c r="WAN131" s="41"/>
      <c r="WAO131" s="42"/>
      <c r="WAP131" s="41"/>
      <c r="WAQ131" s="43"/>
      <c r="WAR131" s="44"/>
      <c r="WAS131" s="41"/>
      <c r="WAT131" s="41"/>
      <c r="WAU131" s="41"/>
      <c r="WAV131" s="38"/>
      <c r="WAW131" s="38"/>
      <c r="WAX131" s="38"/>
      <c r="WAY131" s="38"/>
      <c r="WAZ131" s="39"/>
      <c r="WBA131" s="40"/>
      <c r="WBB131" s="41"/>
      <c r="WBC131" s="41"/>
      <c r="WBD131" s="41"/>
      <c r="WBE131" s="42"/>
      <c r="WBF131" s="41"/>
      <c r="WBG131" s="43"/>
      <c r="WBH131" s="44"/>
      <c r="WBI131" s="41"/>
      <c r="WBJ131" s="41"/>
      <c r="WBK131" s="41"/>
      <c r="WBL131" s="38"/>
      <c r="WBM131" s="38"/>
      <c r="WBN131" s="38"/>
      <c r="WBO131" s="38"/>
      <c r="WBP131" s="39"/>
      <c r="WBQ131" s="40"/>
      <c r="WBR131" s="41"/>
      <c r="WBS131" s="41"/>
      <c r="WBT131" s="41"/>
      <c r="WBU131" s="42"/>
      <c r="WBV131" s="41"/>
      <c r="WBW131" s="43"/>
      <c r="WBX131" s="44"/>
      <c r="WBY131" s="41"/>
      <c r="WBZ131" s="41"/>
      <c r="WCA131" s="41"/>
      <c r="WCB131" s="38"/>
      <c r="WCC131" s="38"/>
      <c r="WCD131" s="38"/>
      <c r="WCE131" s="38"/>
      <c r="WCF131" s="39"/>
      <c r="WCG131" s="40"/>
      <c r="WCH131" s="41"/>
      <c r="WCI131" s="41"/>
      <c r="WCJ131" s="41"/>
      <c r="WCK131" s="42"/>
      <c r="WCL131" s="41"/>
      <c r="WCM131" s="43"/>
      <c r="WCN131" s="44"/>
      <c r="WCO131" s="41"/>
      <c r="WCP131" s="41"/>
      <c r="WCQ131" s="41"/>
      <c r="WCR131" s="38"/>
      <c r="WCS131" s="38"/>
      <c r="WCT131" s="38"/>
      <c r="WCU131" s="38"/>
      <c r="WCV131" s="39"/>
      <c r="WCW131" s="40"/>
      <c r="WCX131" s="41"/>
      <c r="WCY131" s="41"/>
      <c r="WCZ131" s="41"/>
      <c r="WDA131" s="42"/>
      <c r="WDB131" s="41"/>
      <c r="WDC131" s="43"/>
      <c r="WDD131" s="44"/>
      <c r="WDE131" s="41"/>
      <c r="WDF131" s="41"/>
      <c r="WDG131" s="41"/>
      <c r="WDH131" s="38"/>
      <c r="WDI131" s="38"/>
      <c r="WDJ131" s="38"/>
      <c r="WDK131" s="38"/>
      <c r="WDL131" s="39"/>
      <c r="WDM131" s="40"/>
      <c r="WDN131" s="41"/>
      <c r="WDO131" s="41"/>
      <c r="WDP131" s="41"/>
      <c r="WDQ131" s="42"/>
      <c r="WDR131" s="41"/>
      <c r="WDS131" s="43"/>
      <c r="WDT131" s="44"/>
      <c r="WDU131" s="41"/>
      <c r="WDV131" s="41"/>
      <c r="WDW131" s="41"/>
      <c r="WDX131" s="38"/>
      <c r="WDY131" s="38"/>
      <c r="WDZ131" s="38"/>
      <c r="WEA131" s="38"/>
      <c r="WEB131" s="39"/>
      <c r="WEC131" s="40"/>
      <c r="WED131" s="41"/>
      <c r="WEE131" s="41"/>
      <c r="WEF131" s="41"/>
      <c r="WEG131" s="42"/>
      <c r="WEH131" s="41"/>
      <c r="WEI131" s="43"/>
      <c r="WEJ131" s="44"/>
      <c r="WEK131" s="41"/>
      <c r="WEL131" s="41"/>
      <c r="WEM131" s="41"/>
      <c r="WEN131" s="38"/>
      <c r="WEO131" s="38"/>
      <c r="WEP131" s="38"/>
      <c r="WEQ131" s="38"/>
      <c r="WER131" s="39"/>
      <c r="WES131" s="40"/>
      <c r="WET131" s="41"/>
      <c r="WEU131" s="41"/>
      <c r="WEV131" s="41"/>
      <c r="WEW131" s="42"/>
      <c r="WEX131" s="41"/>
      <c r="WEY131" s="43"/>
      <c r="WEZ131" s="44"/>
      <c r="WFA131" s="41"/>
      <c r="WFB131" s="41"/>
      <c r="WFC131" s="41"/>
      <c r="WFD131" s="38"/>
      <c r="WFE131" s="38"/>
      <c r="WFF131" s="38"/>
      <c r="WFG131" s="38"/>
      <c r="WFH131" s="39"/>
      <c r="WFI131" s="40"/>
      <c r="WFJ131" s="41"/>
      <c r="WFK131" s="41"/>
      <c r="WFL131" s="41"/>
      <c r="WFM131" s="42"/>
      <c r="WFN131" s="41"/>
      <c r="WFO131" s="43"/>
      <c r="WFP131" s="44"/>
      <c r="WFQ131" s="41"/>
      <c r="WFR131" s="41"/>
      <c r="WFS131" s="41"/>
      <c r="WFT131" s="38"/>
      <c r="WFU131" s="38"/>
      <c r="WFV131" s="38"/>
      <c r="WFW131" s="38"/>
      <c r="WFX131" s="39"/>
      <c r="WFY131" s="40"/>
      <c r="WFZ131" s="41"/>
      <c r="WGA131" s="41"/>
      <c r="WGB131" s="41"/>
      <c r="WGC131" s="42"/>
      <c r="WGD131" s="41"/>
      <c r="WGE131" s="43"/>
      <c r="WGF131" s="44"/>
      <c r="WGG131" s="41"/>
      <c r="WGH131" s="41"/>
      <c r="WGI131" s="41"/>
      <c r="WGJ131" s="38"/>
      <c r="WGK131" s="38"/>
      <c r="WGL131" s="38"/>
      <c r="WGM131" s="38"/>
      <c r="WGN131" s="39"/>
      <c r="WGO131" s="40"/>
      <c r="WGP131" s="41"/>
      <c r="WGQ131" s="41"/>
      <c r="WGR131" s="41"/>
      <c r="WGS131" s="42"/>
      <c r="WGT131" s="41"/>
      <c r="WGU131" s="43"/>
      <c r="WGV131" s="44"/>
      <c r="WGW131" s="41"/>
      <c r="WGX131" s="41"/>
      <c r="WGY131" s="41"/>
      <c r="WGZ131" s="38"/>
      <c r="WHA131" s="38"/>
      <c r="WHB131" s="38"/>
      <c r="WHC131" s="38"/>
      <c r="WHD131" s="39"/>
      <c r="WHE131" s="40"/>
      <c r="WHF131" s="41"/>
      <c r="WHG131" s="41"/>
      <c r="WHH131" s="41"/>
      <c r="WHI131" s="42"/>
      <c r="WHJ131" s="41"/>
      <c r="WHK131" s="43"/>
      <c r="WHL131" s="44"/>
      <c r="WHM131" s="41"/>
      <c r="WHN131" s="41"/>
      <c r="WHO131" s="41"/>
      <c r="WHP131" s="38"/>
      <c r="WHQ131" s="38"/>
      <c r="WHR131" s="38"/>
      <c r="WHS131" s="38"/>
      <c r="WHT131" s="39"/>
      <c r="WHU131" s="40"/>
      <c r="WHV131" s="41"/>
      <c r="WHW131" s="41"/>
      <c r="WHX131" s="41"/>
      <c r="WHY131" s="42"/>
      <c r="WHZ131" s="41"/>
      <c r="WIA131" s="43"/>
      <c r="WIB131" s="44"/>
      <c r="WIC131" s="41"/>
      <c r="WID131" s="41"/>
      <c r="WIE131" s="41"/>
      <c r="WIF131" s="38"/>
      <c r="WIG131" s="38"/>
      <c r="WIH131" s="38"/>
      <c r="WII131" s="38"/>
      <c r="WIJ131" s="39"/>
      <c r="WIK131" s="40"/>
      <c r="WIL131" s="41"/>
      <c r="WIM131" s="41"/>
      <c r="WIN131" s="41"/>
      <c r="WIO131" s="42"/>
      <c r="WIP131" s="41"/>
      <c r="WIQ131" s="43"/>
      <c r="WIR131" s="44"/>
      <c r="WIS131" s="41"/>
      <c r="WIT131" s="41"/>
      <c r="WIU131" s="41"/>
      <c r="WIV131" s="38"/>
      <c r="WIW131" s="38"/>
      <c r="WIX131" s="38"/>
      <c r="WIY131" s="38"/>
      <c r="WIZ131" s="39"/>
      <c r="WJA131" s="40"/>
      <c r="WJB131" s="41"/>
      <c r="WJC131" s="41"/>
      <c r="WJD131" s="41"/>
      <c r="WJE131" s="42"/>
      <c r="WJF131" s="41"/>
      <c r="WJG131" s="43"/>
      <c r="WJH131" s="44"/>
      <c r="WJI131" s="41"/>
      <c r="WJJ131" s="41"/>
      <c r="WJK131" s="41"/>
      <c r="WJL131" s="38"/>
      <c r="WJM131" s="38"/>
      <c r="WJN131" s="38"/>
      <c r="WJO131" s="38"/>
      <c r="WJP131" s="39"/>
      <c r="WJQ131" s="40"/>
      <c r="WJR131" s="41"/>
      <c r="WJS131" s="41"/>
      <c r="WJT131" s="41"/>
      <c r="WJU131" s="42"/>
      <c r="WJV131" s="41"/>
      <c r="WJW131" s="43"/>
      <c r="WJX131" s="44"/>
      <c r="WJY131" s="41"/>
      <c r="WJZ131" s="41"/>
      <c r="WKA131" s="41"/>
      <c r="WKB131" s="38"/>
      <c r="WKC131" s="38"/>
      <c r="WKD131" s="38"/>
      <c r="WKE131" s="38"/>
      <c r="WKF131" s="39"/>
      <c r="WKG131" s="40"/>
      <c r="WKH131" s="41"/>
      <c r="WKI131" s="41"/>
      <c r="WKJ131" s="41"/>
      <c r="WKK131" s="42"/>
      <c r="WKL131" s="41"/>
      <c r="WKM131" s="43"/>
      <c r="WKN131" s="44"/>
      <c r="WKO131" s="41"/>
      <c r="WKP131" s="41"/>
      <c r="WKQ131" s="41"/>
      <c r="WKR131" s="38"/>
      <c r="WKS131" s="38"/>
      <c r="WKT131" s="38"/>
      <c r="WKU131" s="38"/>
      <c r="WKV131" s="39"/>
      <c r="WKW131" s="40"/>
      <c r="WKX131" s="41"/>
      <c r="WKY131" s="41"/>
      <c r="WKZ131" s="41"/>
      <c r="WLA131" s="42"/>
      <c r="WLB131" s="41"/>
      <c r="WLC131" s="43"/>
      <c r="WLD131" s="44"/>
      <c r="WLE131" s="41"/>
      <c r="WLF131" s="41"/>
      <c r="WLG131" s="41"/>
      <c r="WLH131" s="38"/>
      <c r="WLI131" s="38"/>
      <c r="WLJ131" s="38"/>
      <c r="WLK131" s="38"/>
      <c r="WLL131" s="39"/>
      <c r="WLM131" s="40"/>
      <c r="WLN131" s="41"/>
      <c r="WLO131" s="41"/>
      <c r="WLP131" s="41"/>
      <c r="WLQ131" s="42"/>
      <c r="WLR131" s="41"/>
      <c r="WLS131" s="43"/>
      <c r="WLT131" s="44"/>
      <c r="WLU131" s="41"/>
      <c r="WLV131" s="41"/>
      <c r="WLW131" s="41"/>
      <c r="WLX131" s="38"/>
      <c r="WLY131" s="38"/>
      <c r="WLZ131" s="38"/>
      <c r="WMA131" s="38"/>
      <c r="WMB131" s="39"/>
      <c r="WMC131" s="40"/>
      <c r="WMD131" s="41"/>
      <c r="WME131" s="41"/>
      <c r="WMF131" s="41"/>
      <c r="WMG131" s="42"/>
      <c r="WMH131" s="41"/>
      <c r="WMI131" s="43"/>
      <c r="WMJ131" s="44"/>
      <c r="WMK131" s="41"/>
      <c r="WML131" s="41"/>
      <c r="WMM131" s="41"/>
      <c r="WMN131" s="38"/>
      <c r="WMO131" s="38"/>
      <c r="WMP131" s="38"/>
      <c r="WMQ131" s="38"/>
      <c r="WMR131" s="39"/>
      <c r="WMS131" s="40"/>
      <c r="WMT131" s="41"/>
      <c r="WMU131" s="41"/>
      <c r="WMV131" s="41"/>
      <c r="WMW131" s="42"/>
      <c r="WMX131" s="41"/>
      <c r="WMY131" s="43"/>
      <c r="WMZ131" s="44"/>
      <c r="WNA131" s="41"/>
      <c r="WNB131" s="41"/>
      <c r="WNC131" s="41"/>
      <c r="WND131" s="38"/>
      <c r="WNE131" s="38"/>
      <c r="WNF131" s="38"/>
      <c r="WNG131" s="38"/>
      <c r="WNH131" s="39"/>
      <c r="WNI131" s="40"/>
      <c r="WNJ131" s="41"/>
      <c r="WNK131" s="41"/>
      <c r="WNL131" s="41"/>
      <c r="WNM131" s="42"/>
      <c r="WNN131" s="41"/>
      <c r="WNO131" s="43"/>
      <c r="WNP131" s="44"/>
      <c r="WNQ131" s="41"/>
      <c r="WNR131" s="41"/>
      <c r="WNS131" s="41"/>
      <c r="WNT131" s="38"/>
      <c r="WNU131" s="38"/>
      <c r="WNV131" s="38"/>
      <c r="WNW131" s="38"/>
      <c r="WNX131" s="39"/>
      <c r="WNY131" s="40"/>
      <c r="WNZ131" s="41"/>
      <c r="WOA131" s="41"/>
      <c r="WOB131" s="41"/>
      <c r="WOC131" s="42"/>
      <c r="WOD131" s="41"/>
      <c r="WOE131" s="43"/>
      <c r="WOF131" s="44"/>
      <c r="WOG131" s="41"/>
      <c r="WOH131" s="41"/>
      <c r="WOI131" s="41"/>
      <c r="WOJ131" s="38"/>
      <c r="WOK131" s="38"/>
      <c r="WOL131" s="38"/>
      <c r="WOM131" s="38"/>
      <c r="WON131" s="39"/>
      <c r="WOO131" s="40"/>
      <c r="WOP131" s="41"/>
      <c r="WOQ131" s="41"/>
      <c r="WOR131" s="41"/>
      <c r="WOS131" s="42"/>
      <c r="WOT131" s="41"/>
      <c r="WOU131" s="43"/>
      <c r="WOV131" s="44"/>
      <c r="WOW131" s="41"/>
      <c r="WOX131" s="41"/>
      <c r="WOY131" s="41"/>
      <c r="WOZ131" s="38"/>
      <c r="WPA131" s="38"/>
      <c r="WPB131" s="38"/>
      <c r="WPC131" s="38"/>
      <c r="WPD131" s="39"/>
      <c r="WPE131" s="40"/>
      <c r="WPF131" s="41"/>
      <c r="WPG131" s="41"/>
      <c r="WPH131" s="41"/>
      <c r="WPI131" s="42"/>
      <c r="WPJ131" s="41"/>
      <c r="WPK131" s="43"/>
      <c r="WPL131" s="44"/>
      <c r="WPM131" s="41"/>
      <c r="WPN131" s="41"/>
      <c r="WPO131" s="41"/>
      <c r="WPP131" s="38"/>
      <c r="WPQ131" s="38"/>
      <c r="WPR131" s="38"/>
      <c r="WPS131" s="38"/>
      <c r="WPT131" s="39"/>
      <c r="WPU131" s="40"/>
      <c r="WPV131" s="41"/>
      <c r="WPW131" s="41"/>
      <c r="WPX131" s="41"/>
      <c r="WPY131" s="42"/>
      <c r="WPZ131" s="41"/>
      <c r="WQA131" s="43"/>
      <c r="WQB131" s="44"/>
      <c r="WQC131" s="41"/>
      <c r="WQD131" s="41"/>
      <c r="WQE131" s="41"/>
      <c r="WQF131" s="38"/>
      <c r="WQG131" s="38"/>
      <c r="WQH131" s="38"/>
      <c r="WQI131" s="38"/>
      <c r="WQJ131" s="39"/>
      <c r="WQK131" s="40"/>
      <c r="WQL131" s="41"/>
      <c r="WQM131" s="41"/>
      <c r="WQN131" s="41"/>
      <c r="WQO131" s="42"/>
      <c r="WQP131" s="41"/>
      <c r="WQQ131" s="43"/>
      <c r="WQR131" s="44"/>
      <c r="WQS131" s="41"/>
      <c r="WQT131" s="41"/>
      <c r="WQU131" s="41"/>
      <c r="WQV131" s="38"/>
      <c r="WQW131" s="38"/>
      <c r="WQX131" s="38"/>
      <c r="WQY131" s="38"/>
      <c r="WQZ131" s="39"/>
      <c r="WRA131" s="40"/>
      <c r="WRB131" s="41"/>
      <c r="WRC131" s="41"/>
      <c r="WRD131" s="41"/>
      <c r="WRE131" s="42"/>
      <c r="WRF131" s="41"/>
      <c r="WRG131" s="43"/>
      <c r="WRH131" s="44"/>
      <c r="WRI131" s="41"/>
      <c r="WRJ131" s="41"/>
      <c r="WRK131" s="41"/>
      <c r="WRL131" s="38"/>
      <c r="WRM131" s="38"/>
      <c r="WRN131" s="38"/>
      <c r="WRO131" s="38"/>
      <c r="WRP131" s="39"/>
      <c r="WRQ131" s="40"/>
      <c r="WRR131" s="41"/>
      <c r="WRS131" s="41"/>
      <c r="WRT131" s="41"/>
      <c r="WRU131" s="42"/>
      <c r="WRV131" s="41"/>
      <c r="WRW131" s="43"/>
      <c r="WRX131" s="44"/>
      <c r="WRY131" s="41"/>
      <c r="WRZ131" s="41"/>
      <c r="WSA131" s="41"/>
      <c r="WSB131" s="38"/>
      <c r="WSC131" s="38"/>
      <c r="WSD131" s="38"/>
      <c r="WSE131" s="38"/>
      <c r="WSF131" s="39"/>
      <c r="WSG131" s="40"/>
      <c r="WSH131" s="41"/>
      <c r="WSI131" s="41"/>
      <c r="WSJ131" s="41"/>
      <c r="WSK131" s="42"/>
      <c r="WSL131" s="41"/>
      <c r="WSM131" s="43"/>
      <c r="WSN131" s="44"/>
      <c r="WSO131" s="41"/>
      <c r="WSP131" s="41"/>
      <c r="WSQ131" s="41"/>
      <c r="WSR131" s="38"/>
      <c r="WSS131" s="38"/>
      <c r="WST131" s="38"/>
      <c r="WSU131" s="38"/>
      <c r="WSV131" s="39"/>
      <c r="WSW131" s="40"/>
      <c r="WSX131" s="41"/>
      <c r="WSY131" s="41"/>
      <c r="WSZ131" s="41"/>
      <c r="WTA131" s="42"/>
      <c r="WTB131" s="41"/>
      <c r="WTC131" s="43"/>
      <c r="WTD131" s="44"/>
      <c r="WTE131" s="41"/>
      <c r="WTF131" s="41"/>
      <c r="WTG131" s="41"/>
      <c r="WTH131" s="38"/>
      <c r="WTI131" s="38"/>
      <c r="WTJ131" s="38"/>
      <c r="WTK131" s="38"/>
      <c r="WTL131" s="39"/>
      <c r="WTM131" s="40"/>
      <c r="WTN131" s="41"/>
      <c r="WTO131" s="41"/>
      <c r="WTP131" s="41"/>
      <c r="WTQ131" s="42"/>
      <c r="WTR131" s="41"/>
      <c r="WTS131" s="43"/>
      <c r="WTT131" s="44"/>
      <c r="WTU131" s="41"/>
      <c r="WTV131" s="41"/>
      <c r="WTW131" s="41"/>
      <c r="WTX131" s="38"/>
      <c r="WTY131" s="38"/>
      <c r="WTZ131" s="38"/>
      <c r="WUA131" s="38"/>
      <c r="WUB131" s="39"/>
      <c r="WUC131" s="40"/>
      <c r="WUD131" s="41"/>
      <c r="WUE131" s="41"/>
      <c r="WUF131" s="41"/>
      <c r="WUG131" s="42"/>
      <c r="WUH131" s="41"/>
      <c r="WUI131" s="43"/>
      <c r="WUJ131" s="44"/>
      <c r="WUK131" s="41"/>
      <c r="WUL131" s="41"/>
      <c r="WUM131" s="41"/>
      <c r="WUN131" s="38"/>
      <c r="WUO131" s="38"/>
      <c r="WUP131" s="38"/>
      <c r="WUQ131" s="38"/>
      <c r="WUR131" s="39"/>
      <c r="WUS131" s="40"/>
      <c r="WUT131" s="41"/>
      <c r="WUU131" s="41"/>
      <c r="WUV131" s="41"/>
      <c r="WUW131" s="42"/>
      <c r="WUX131" s="41"/>
      <c r="WUY131" s="43"/>
      <c r="WUZ131" s="44"/>
      <c r="WVA131" s="41"/>
      <c r="WVB131" s="41"/>
      <c r="WVC131" s="41"/>
      <c r="WVD131" s="38"/>
      <c r="WVE131" s="38"/>
      <c r="WVF131" s="38"/>
      <c r="WVG131" s="38"/>
      <c r="WVH131" s="39"/>
      <c r="WVI131" s="40"/>
      <c r="WVJ131" s="41"/>
      <c r="WVK131" s="41"/>
      <c r="WVL131" s="41"/>
      <c r="WVM131" s="42"/>
      <c r="WVN131" s="41"/>
      <c r="WVO131" s="43"/>
      <c r="WVP131" s="44"/>
      <c r="WVQ131" s="41"/>
      <c r="WVR131" s="41"/>
      <c r="WVS131" s="41"/>
      <c r="WVT131" s="38"/>
      <c r="WVU131" s="38"/>
      <c r="WVV131" s="38"/>
      <c r="WVW131" s="38"/>
      <c r="WVX131" s="39"/>
      <c r="WVY131" s="40"/>
      <c r="WVZ131" s="41"/>
      <c r="WWA131" s="41"/>
      <c r="WWB131" s="41"/>
      <c r="WWC131" s="42"/>
      <c r="WWD131" s="41"/>
      <c r="WWE131" s="43"/>
      <c r="WWF131" s="44"/>
      <c r="WWG131" s="41"/>
      <c r="WWH131" s="41"/>
      <c r="WWI131" s="41"/>
      <c r="WWJ131" s="38"/>
      <c r="WWK131" s="38"/>
      <c r="WWL131" s="38"/>
      <c r="WWM131" s="38"/>
      <c r="WWN131" s="39"/>
      <c r="WWO131" s="40"/>
      <c r="WWP131" s="41"/>
      <c r="WWQ131" s="41"/>
      <c r="WWR131" s="41"/>
      <c r="WWS131" s="42"/>
      <c r="WWT131" s="41"/>
      <c r="WWU131" s="43"/>
      <c r="WWV131" s="44"/>
      <c r="WWW131" s="41"/>
      <c r="WWX131" s="41"/>
      <c r="WWY131" s="41"/>
      <c r="WWZ131" s="38"/>
      <c r="WXA131" s="38"/>
      <c r="WXB131" s="38"/>
      <c r="WXC131" s="38"/>
      <c r="WXD131" s="39"/>
      <c r="WXE131" s="40"/>
      <c r="WXF131" s="41"/>
      <c r="WXG131" s="41"/>
      <c r="WXH131" s="41"/>
      <c r="WXI131" s="42"/>
      <c r="WXJ131" s="41"/>
      <c r="WXK131" s="43"/>
      <c r="WXL131" s="44"/>
      <c r="WXM131" s="41"/>
      <c r="WXN131" s="41"/>
      <c r="WXO131" s="41"/>
      <c r="WXP131" s="38"/>
      <c r="WXQ131" s="38"/>
      <c r="WXR131" s="38"/>
      <c r="WXS131" s="38"/>
      <c r="WXT131" s="39"/>
      <c r="WXU131" s="40"/>
      <c r="WXV131" s="41"/>
      <c r="WXW131" s="41"/>
      <c r="WXX131" s="41"/>
      <c r="WXY131" s="42"/>
      <c r="WXZ131" s="41"/>
      <c r="WYA131" s="43"/>
      <c r="WYB131" s="44"/>
      <c r="WYC131" s="41"/>
      <c r="WYD131" s="41"/>
      <c r="WYE131" s="41"/>
      <c r="WYF131" s="38"/>
      <c r="WYG131" s="38"/>
      <c r="WYH131" s="38"/>
      <c r="WYI131" s="38"/>
      <c r="WYJ131" s="39"/>
      <c r="WYK131" s="40"/>
      <c r="WYL131" s="41"/>
      <c r="WYM131" s="41"/>
      <c r="WYN131" s="41"/>
      <c r="WYO131" s="42"/>
      <c r="WYP131" s="41"/>
      <c r="WYQ131" s="43"/>
      <c r="WYR131" s="44"/>
      <c r="WYS131" s="41"/>
      <c r="WYT131" s="41"/>
      <c r="WYU131" s="41"/>
      <c r="WYV131" s="38"/>
      <c r="WYW131" s="38"/>
      <c r="WYX131" s="38"/>
      <c r="WYY131" s="38"/>
      <c r="WYZ131" s="39"/>
      <c r="WZA131" s="40"/>
      <c r="WZB131" s="41"/>
      <c r="WZC131" s="41"/>
      <c r="WZD131" s="41"/>
      <c r="WZE131" s="42"/>
      <c r="WZF131" s="41"/>
      <c r="WZG131" s="43"/>
      <c r="WZH131" s="44"/>
      <c r="WZI131" s="41"/>
      <c r="WZJ131" s="41"/>
      <c r="WZK131" s="41"/>
      <c r="WZL131" s="38"/>
      <c r="WZM131" s="38"/>
      <c r="WZN131" s="38"/>
      <c r="WZO131" s="38"/>
      <c r="WZP131" s="39"/>
      <c r="WZQ131" s="40"/>
      <c r="WZR131" s="41"/>
      <c r="WZS131" s="41"/>
      <c r="WZT131" s="41"/>
      <c r="WZU131" s="42"/>
      <c r="WZV131" s="41"/>
      <c r="WZW131" s="43"/>
      <c r="WZX131" s="44"/>
      <c r="WZY131" s="41"/>
      <c r="WZZ131" s="41"/>
      <c r="XAA131" s="41"/>
      <c r="XAB131" s="38"/>
      <c r="XAC131" s="38"/>
      <c r="XAD131" s="38"/>
      <c r="XAE131" s="38"/>
      <c r="XAF131" s="39"/>
      <c r="XAG131" s="40"/>
      <c r="XAH131" s="41"/>
      <c r="XAI131" s="41"/>
      <c r="XAJ131" s="41"/>
      <c r="XAK131" s="42"/>
      <c r="XAL131" s="41"/>
      <c r="XAM131" s="43"/>
      <c r="XAN131" s="44"/>
      <c r="XAO131" s="41"/>
      <c r="XAP131" s="41"/>
      <c r="XAQ131" s="41"/>
      <c r="XAR131" s="38"/>
      <c r="XAS131" s="38"/>
      <c r="XAT131" s="38"/>
      <c r="XAU131" s="38"/>
      <c r="XAV131" s="39"/>
      <c r="XAW131" s="40"/>
      <c r="XAX131" s="41"/>
      <c r="XAY131" s="41"/>
      <c r="XAZ131" s="41"/>
      <c r="XBA131" s="42"/>
      <c r="XBB131" s="41"/>
      <c r="XBC131" s="43"/>
      <c r="XBD131" s="44"/>
      <c r="XBE131" s="41"/>
      <c r="XBF131" s="41"/>
      <c r="XBG131" s="41"/>
      <c r="XBH131" s="38"/>
      <c r="XBI131" s="38"/>
      <c r="XBJ131" s="38"/>
      <c r="XBK131" s="38"/>
      <c r="XBL131" s="39"/>
    </row>
    <row r="132" spans="1:16288" s="45" customFormat="1" ht="16.5" x14ac:dyDescent="0.25">
      <c r="A132" s="24" t="s">
        <v>13</v>
      </c>
      <c r="B132" s="17" t="s">
        <v>17</v>
      </c>
      <c r="C132" s="20">
        <v>33100000</v>
      </c>
      <c r="D132" s="11" t="s">
        <v>195</v>
      </c>
      <c r="E132" s="19" t="s">
        <v>15</v>
      </c>
      <c r="F132" s="20">
        <v>180014738</v>
      </c>
      <c r="G132" s="20" t="s">
        <v>239</v>
      </c>
      <c r="H132" s="8" t="s">
        <v>162</v>
      </c>
      <c r="I132" s="21">
        <v>404901834</v>
      </c>
      <c r="J132" s="22" t="s">
        <v>238</v>
      </c>
      <c r="K132" s="23">
        <f>348800</f>
        <v>348800</v>
      </c>
      <c r="L132" s="23">
        <v>87200</v>
      </c>
      <c r="M132" s="19" t="s">
        <v>34</v>
      </c>
    </row>
    <row r="133" spans="1:16288" s="36" customFormat="1" ht="18" x14ac:dyDescent="0.25">
      <c r="A133" s="24" t="s">
        <v>13</v>
      </c>
      <c r="B133" s="17" t="s">
        <v>14</v>
      </c>
      <c r="C133" s="20">
        <v>34100000</v>
      </c>
      <c r="D133" s="11" t="s">
        <v>240</v>
      </c>
      <c r="E133" s="19" t="s">
        <v>15</v>
      </c>
      <c r="F133" s="20">
        <v>180016173</v>
      </c>
      <c r="G133" s="20" t="s">
        <v>242</v>
      </c>
      <c r="H133" s="8" t="s">
        <v>243</v>
      </c>
      <c r="I133" s="21">
        <v>236098165</v>
      </c>
      <c r="J133" s="22" t="s">
        <v>241</v>
      </c>
      <c r="K133" s="23">
        <f>39000*3</f>
        <v>117000</v>
      </c>
      <c r="L133" s="23">
        <v>117000</v>
      </c>
      <c r="M133" s="19" t="s">
        <v>223</v>
      </c>
    </row>
    <row r="134" spans="1:16288" s="45" customFormat="1" ht="27" x14ac:dyDescent="0.2">
      <c r="A134" s="24" t="s">
        <v>13</v>
      </c>
      <c r="B134" s="17" t="s">
        <v>17</v>
      </c>
      <c r="C134" s="20">
        <v>79400000</v>
      </c>
      <c r="D134" s="11" t="s">
        <v>244</v>
      </c>
      <c r="E134" s="19" t="s">
        <v>15</v>
      </c>
      <c r="F134" s="20">
        <v>180016180</v>
      </c>
      <c r="G134" s="20" t="s">
        <v>246</v>
      </c>
      <c r="H134" s="8" t="s">
        <v>19</v>
      </c>
      <c r="I134" s="21">
        <v>204954843</v>
      </c>
      <c r="J134" s="22" t="s">
        <v>245</v>
      </c>
      <c r="K134" s="23">
        <f>49505+49505*18%</f>
        <v>58415.9</v>
      </c>
      <c r="L134" s="23"/>
      <c r="M134" s="19" t="s">
        <v>34</v>
      </c>
      <c r="N134" s="38"/>
      <c r="O134" s="38"/>
      <c r="P134" s="39"/>
      <c r="Q134" s="40"/>
      <c r="R134" s="41"/>
      <c r="S134" s="41"/>
      <c r="T134" s="41"/>
      <c r="U134" s="42"/>
      <c r="V134" s="41"/>
      <c r="W134" s="43"/>
      <c r="X134" s="44"/>
      <c r="Y134" s="41"/>
      <c r="Z134" s="41"/>
      <c r="AA134" s="41"/>
      <c r="AB134" s="38"/>
      <c r="AC134" s="38"/>
      <c r="AD134" s="38"/>
      <c r="AE134" s="38"/>
      <c r="AF134" s="39"/>
      <c r="AG134" s="40"/>
      <c r="AH134" s="41"/>
      <c r="AI134" s="41"/>
      <c r="AJ134" s="41"/>
      <c r="AK134" s="42"/>
      <c r="AL134" s="41"/>
      <c r="AM134" s="43"/>
      <c r="AN134" s="44"/>
      <c r="AO134" s="41"/>
      <c r="AP134" s="41"/>
      <c r="AQ134" s="41"/>
      <c r="AR134" s="38"/>
      <c r="AS134" s="38"/>
      <c r="AT134" s="38"/>
      <c r="AU134" s="38"/>
      <c r="AV134" s="39"/>
      <c r="AW134" s="40"/>
      <c r="AX134" s="41"/>
      <c r="AY134" s="41"/>
      <c r="AZ134" s="41"/>
      <c r="BA134" s="42"/>
      <c r="BB134" s="41"/>
      <c r="BC134" s="43"/>
      <c r="BD134" s="44"/>
      <c r="BE134" s="41"/>
      <c r="BF134" s="41"/>
      <c r="BG134" s="41"/>
      <c r="BH134" s="38"/>
      <c r="BI134" s="38"/>
      <c r="BJ134" s="38"/>
      <c r="BK134" s="38"/>
      <c r="BL134" s="39"/>
      <c r="BM134" s="40"/>
      <c r="BN134" s="41"/>
      <c r="BO134" s="41"/>
      <c r="BP134" s="41"/>
      <c r="BQ134" s="42"/>
      <c r="BR134" s="41"/>
      <c r="BS134" s="43"/>
      <c r="BT134" s="44"/>
      <c r="BU134" s="41"/>
      <c r="BV134" s="41"/>
      <c r="BW134" s="41"/>
      <c r="BX134" s="38"/>
      <c r="BY134" s="38"/>
      <c r="BZ134" s="38"/>
      <c r="CA134" s="38"/>
      <c r="CB134" s="39"/>
      <c r="CC134" s="40"/>
      <c r="CD134" s="41"/>
      <c r="CE134" s="41"/>
      <c r="CF134" s="41"/>
      <c r="CG134" s="42"/>
      <c r="CH134" s="41"/>
      <c r="CI134" s="43"/>
      <c r="CJ134" s="44"/>
      <c r="CK134" s="41"/>
      <c r="CL134" s="41"/>
      <c r="CM134" s="41"/>
      <c r="CN134" s="38"/>
      <c r="CO134" s="38"/>
      <c r="CP134" s="38"/>
      <c r="CQ134" s="38"/>
      <c r="CR134" s="39"/>
      <c r="CS134" s="40"/>
      <c r="CT134" s="41"/>
      <c r="CU134" s="41"/>
      <c r="CV134" s="41"/>
      <c r="CW134" s="42"/>
      <c r="CX134" s="41"/>
      <c r="CY134" s="43"/>
      <c r="CZ134" s="44"/>
      <c r="DA134" s="41"/>
      <c r="DB134" s="41"/>
      <c r="DC134" s="41"/>
      <c r="DD134" s="38"/>
      <c r="DE134" s="38"/>
      <c r="DF134" s="38"/>
      <c r="DG134" s="38"/>
      <c r="DH134" s="39"/>
      <c r="DI134" s="40"/>
      <c r="DJ134" s="41"/>
      <c r="DK134" s="41"/>
      <c r="DL134" s="41"/>
      <c r="DM134" s="42"/>
      <c r="DN134" s="41"/>
      <c r="DO134" s="43"/>
      <c r="DP134" s="44"/>
      <c r="DQ134" s="41"/>
      <c r="DR134" s="41"/>
      <c r="DS134" s="41"/>
      <c r="DT134" s="38"/>
      <c r="DU134" s="38"/>
      <c r="DV134" s="38"/>
      <c r="DW134" s="38"/>
      <c r="DX134" s="39"/>
      <c r="DY134" s="40"/>
      <c r="DZ134" s="41"/>
      <c r="EA134" s="41"/>
      <c r="EB134" s="41"/>
      <c r="EC134" s="42"/>
      <c r="ED134" s="41"/>
      <c r="EE134" s="43"/>
      <c r="EF134" s="44"/>
      <c r="EG134" s="41"/>
      <c r="EH134" s="41"/>
      <c r="EI134" s="41"/>
      <c r="EJ134" s="38"/>
      <c r="EK134" s="38"/>
      <c r="EL134" s="38"/>
      <c r="EM134" s="38"/>
      <c r="EN134" s="39"/>
      <c r="EO134" s="40"/>
      <c r="EP134" s="41"/>
      <c r="EQ134" s="41"/>
      <c r="ER134" s="41"/>
      <c r="ES134" s="42"/>
      <c r="ET134" s="41"/>
      <c r="EU134" s="43"/>
      <c r="EV134" s="44"/>
      <c r="EW134" s="41"/>
      <c r="EX134" s="41"/>
      <c r="EY134" s="41"/>
      <c r="EZ134" s="38"/>
      <c r="FA134" s="38"/>
      <c r="FB134" s="38"/>
      <c r="FC134" s="38"/>
      <c r="FD134" s="39"/>
      <c r="FE134" s="40"/>
      <c r="FF134" s="41"/>
      <c r="FG134" s="41"/>
      <c r="FH134" s="41"/>
      <c r="FI134" s="42"/>
      <c r="FJ134" s="41"/>
      <c r="FK134" s="43"/>
      <c r="FL134" s="44"/>
      <c r="FM134" s="41"/>
      <c r="FN134" s="41"/>
      <c r="FO134" s="41"/>
      <c r="FP134" s="38"/>
      <c r="FQ134" s="38"/>
      <c r="FR134" s="38"/>
      <c r="FS134" s="38"/>
      <c r="FT134" s="39"/>
      <c r="FU134" s="40"/>
      <c r="FV134" s="41"/>
      <c r="FW134" s="41"/>
      <c r="FX134" s="41"/>
      <c r="FY134" s="42"/>
      <c r="FZ134" s="41"/>
      <c r="GA134" s="43"/>
      <c r="GB134" s="44"/>
      <c r="GC134" s="41"/>
      <c r="GD134" s="41"/>
      <c r="GE134" s="41"/>
      <c r="GF134" s="38"/>
      <c r="GG134" s="38"/>
      <c r="GH134" s="38"/>
      <c r="GI134" s="38"/>
      <c r="GJ134" s="39"/>
      <c r="GK134" s="40"/>
      <c r="GL134" s="41"/>
      <c r="GM134" s="41"/>
      <c r="GN134" s="41"/>
      <c r="GO134" s="42"/>
      <c r="GP134" s="41"/>
      <c r="GQ134" s="43"/>
      <c r="GR134" s="44"/>
      <c r="GS134" s="41"/>
      <c r="GT134" s="41"/>
      <c r="GU134" s="41"/>
      <c r="GV134" s="38"/>
      <c r="GW134" s="38"/>
      <c r="GX134" s="38"/>
      <c r="GY134" s="38"/>
      <c r="GZ134" s="39"/>
      <c r="HA134" s="40"/>
      <c r="HB134" s="41"/>
      <c r="HC134" s="41"/>
      <c r="HD134" s="41"/>
      <c r="HE134" s="42"/>
      <c r="HF134" s="41"/>
      <c r="HG134" s="43"/>
      <c r="HH134" s="44"/>
      <c r="HI134" s="41"/>
      <c r="HJ134" s="41"/>
      <c r="HK134" s="41"/>
      <c r="HL134" s="38"/>
      <c r="HM134" s="38"/>
      <c r="HN134" s="38"/>
      <c r="HO134" s="38"/>
      <c r="HP134" s="39"/>
      <c r="HQ134" s="40"/>
      <c r="HR134" s="41"/>
      <c r="HS134" s="41"/>
      <c r="HT134" s="41"/>
      <c r="HU134" s="42"/>
      <c r="HV134" s="41"/>
      <c r="HW134" s="43"/>
      <c r="HX134" s="44"/>
      <c r="HY134" s="41"/>
      <c r="HZ134" s="41"/>
      <c r="IA134" s="41"/>
      <c r="IB134" s="38"/>
      <c r="IC134" s="38"/>
      <c r="ID134" s="38"/>
      <c r="IE134" s="38"/>
      <c r="IF134" s="39"/>
      <c r="IG134" s="40"/>
      <c r="IH134" s="41"/>
      <c r="II134" s="41"/>
      <c r="IJ134" s="41"/>
      <c r="IK134" s="42"/>
      <c r="IL134" s="41"/>
      <c r="IM134" s="43"/>
      <c r="IN134" s="44"/>
      <c r="IO134" s="41"/>
      <c r="IP134" s="41"/>
      <c r="IQ134" s="41"/>
      <c r="IR134" s="38"/>
      <c r="IS134" s="38"/>
      <c r="IT134" s="38"/>
      <c r="IU134" s="38"/>
      <c r="IV134" s="39"/>
      <c r="IW134" s="40"/>
      <c r="IX134" s="41"/>
      <c r="IY134" s="41"/>
      <c r="IZ134" s="41"/>
      <c r="JA134" s="42"/>
      <c r="JB134" s="41"/>
      <c r="JC134" s="43"/>
      <c r="JD134" s="44"/>
      <c r="JE134" s="41"/>
      <c r="JF134" s="41"/>
      <c r="JG134" s="41"/>
      <c r="JH134" s="38"/>
      <c r="JI134" s="38"/>
      <c r="JJ134" s="38"/>
      <c r="JK134" s="38"/>
      <c r="JL134" s="39"/>
      <c r="JM134" s="40"/>
      <c r="JN134" s="41"/>
      <c r="JO134" s="41"/>
      <c r="JP134" s="41"/>
      <c r="JQ134" s="42"/>
      <c r="JR134" s="41"/>
      <c r="JS134" s="43"/>
      <c r="JT134" s="44"/>
      <c r="JU134" s="41"/>
      <c r="JV134" s="41"/>
      <c r="JW134" s="41"/>
      <c r="JX134" s="38"/>
      <c r="JY134" s="38"/>
      <c r="JZ134" s="38"/>
      <c r="KA134" s="38"/>
      <c r="KB134" s="39"/>
      <c r="KC134" s="40"/>
      <c r="KD134" s="41"/>
      <c r="KE134" s="41"/>
      <c r="KF134" s="41"/>
      <c r="KG134" s="42"/>
      <c r="KH134" s="41"/>
      <c r="KI134" s="43"/>
      <c r="KJ134" s="44"/>
      <c r="KK134" s="41"/>
      <c r="KL134" s="41"/>
      <c r="KM134" s="41"/>
      <c r="KN134" s="38"/>
      <c r="KO134" s="38"/>
      <c r="KP134" s="38"/>
      <c r="KQ134" s="38"/>
      <c r="KR134" s="39"/>
      <c r="KS134" s="40"/>
      <c r="KT134" s="41"/>
      <c r="KU134" s="41"/>
      <c r="KV134" s="41"/>
      <c r="KW134" s="42"/>
      <c r="KX134" s="41"/>
      <c r="KY134" s="43"/>
      <c r="KZ134" s="44"/>
      <c r="LA134" s="41"/>
      <c r="LB134" s="41"/>
      <c r="LC134" s="41"/>
      <c r="LD134" s="38"/>
      <c r="LE134" s="38"/>
      <c r="LF134" s="38"/>
      <c r="LG134" s="38"/>
      <c r="LH134" s="39"/>
      <c r="LI134" s="40"/>
      <c r="LJ134" s="41"/>
      <c r="LK134" s="41"/>
      <c r="LL134" s="41"/>
      <c r="LM134" s="42"/>
      <c r="LN134" s="41"/>
      <c r="LO134" s="43"/>
      <c r="LP134" s="44"/>
      <c r="LQ134" s="41"/>
      <c r="LR134" s="41"/>
      <c r="LS134" s="41"/>
      <c r="LT134" s="38"/>
      <c r="LU134" s="38"/>
      <c r="LV134" s="38"/>
      <c r="LW134" s="38"/>
      <c r="LX134" s="39"/>
      <c r="LY134" s="40"/>
      <c r="LZ134" s="41"/>
      <c r="MA134" s="41"/>
      <c r="MB134" s="41"/>
      <c r="MC134" s="42"/>
      <c r="MD134" s="41"/>
      <c r="ME134" s="43"/>
      <c r="MF134" s="44"/>
      <c r="MG134" s="41"/>
      <c r="MH134" s="41"/>
      <c r="MI134" s="41"/>
      <c r="MJ134" s="38"/>
      <c r="MK134" s="38"/>
      <c r="ML134" s="38"/>
      <c r="MM134" s="38"/>
      <c r="MN134" s="39"/>
      <c r="MO134" s="40"/>
      <c r="MP134" s="41"/>
      <c r="MQ134" s="41"/>
      <c r="MR134" s="41"/>
      <c r="MS134" s="42"/>
      <c r="MT134" s="41"/>
      <c r="MU134" s="43"/>
      <c r="MV134" s="44"/>
      <c r="MW134" s="41"/>
      <c r="MX134" s="41"/>
      <c r="MY134" s="41"/>
      <c r="MZ134" s="38"/>
      <c r="NA134" s="38"/>
      <c r="NB134" s="38"/>
      <c r="NC134" s="38"/>
      <c r="ND134" s="39"/>
      <c r="NE134" s="40"/>
      <c r="NF134" s="41"/>
      <c r="NG134" s="41"/>
      <c r="NH134" s="41"/>
      <c r="NI134" s="42"/>
      <c r="NJ134" s="41"/>
      <c r="NK134" s="43"/>
      <c r="NL134" s="44"/>
      <c r="NM134" s="41"/>
      <c r="NN134" s="41"/>
      <c r="NO134" s="41"/>
      <c r="NP134" s="38"/>
      <c r="NQ134" s="38"/>
      <c r="NR134" s="38"/>
      <c r="NS134" s="38"/>
      <c r="NT134" s="39"/>
      <c r="NU134" s="40"/>
      <c r="NV134" s="41"/>
      <c r="NW134" s="41"/>
      <c r="NX134" s="41"/>
      <c r="NY134" s="42"/>
      <c r="NZ134" s="41"/>
      <c r="OA134" s="43"/>
      <c r="OB134" s="44"/>
      <c r="OC134" s="41"/>
      <c r="OD134" s="41"/>
      <c r="OE134" s="41"/>
      <c r="OF134" s="38"/>
      <c r="OG134" s="38"/>
      <c r="OH134" s="38"/>
      <c r="OI134" s="38"/>
      <c r="OJ134" s="39"/>
      <c r="OK134" s="40"/>
      <c r="OL134" s="41"/>
      <c r="OM134" s="41"/>
      <c r="ON134" s="41"/>
      <c r="OO134" s="42"/>
      <c r="OP134" s="41"/>
      <c r="OQ134" s="43"/>
      <c r="OR134" s="44"/>
      <c r="OS134" s="41"/>
      <c r="OT134" s="41"/>
      <c r="OU134" s="41"/>
      <c r="OV134" s="38"/>
      <c r="OW134" s="38"/>
      <c r="OX134" s="38"/>
      <c r="OY134" s="38"/>
      <c r="OZ134" s="39"/>
      <c r="PA134" s="40"/>
      <c r="PB134" s="41"/>
      <c r="PC134" s="41"/>
      <c r="PD134" s="41"/>
      <c r="PE134" s="42"/>
      <c r="PF134" s="41"/>
      <c r="PG134" s="43"/>
      <c r="PH134" s="44"/>
      <c r="PI134" s="41"/>
      <c r="PJ134" s="41"/>
      <c r="PK134" s="41"/>
      <c r="PL134" s="38"/>
      <c r="PM134" s="38"/>
      <c r="PN134" s="38"/>
      <c r="PO134" s="38"/>
      <c r="PP134" s="39"/>
      <c r="PQ134" s="40"/>
      <c r="PR134" s="41"/>
      <c r="PS134" s="41"/>
      <c r="PT134" s="41"/>
      <c r="PU134" s="42"/>
      <c r="PV134" s="41"/>
      <c r="PW134" s="43"/>
      <c r="PX134" s="44"/>
      <c r="PY134" s="41"/>
      <c r="PZ134" s="41"/>
      <c r="QA134" s="41"/>
      <c r="QB134" s="38"/>
      <c r="QC134" s="38"/>
      <c r="QD134" s="38"/>
      <c r="QE134" s="38"/>
      <c r="QF134" s="39"/>
      <c r="QG134" s="40"/>
      <c r="QH134" s="41"/>
      <c r="QI134" s="41"/>
      <c r="QJ134" s="41"/>
      <c r="QK134" s="42"/>
      <c r="QL134" s="41"/>
      <c r="QM134" s="43"/>
      <c r="QN134" s="44"/>
      <c r="QO134" s="41"/>
      <c r="QP134" s="41"/>
      <c r="QQ134" s="41"/>
      <c r="QR134" s="38"/>
      <c r="QS134" s="38"/>
      <c r="QT134" s="38"/>
      <c r="QU134" s="38"/>
      <c r="QV134" s="39"/>
      <c r="QW134" s="40"/>
      <c r="QX134" s="41"/>
      <c r="QY134" s="41"/>
      <c r="QZ134" s="41"/>
      <c r="RA134" s="42"/>
      <c r="RB134" s="41"/>
      <c r="RC134" s="43"/>
      <c r="RD134" s="44"/>
      <c r="RE134" s="41"/>
      <c r="RF134" s="41"/>
      <c r="RG134" s="41"/>
      <c r="RH134" s="38"/>
      <c r="RI134" s="38"/>
      <c r="RJ134" s="38"/>
      <c r="RK134" s="38"/>
      <c r="RL134" s="39"/>
      <c r="RM134" s="40"/>
      <c r="RN134" s="41"/>
      <c r="RO134" s="41"/>
      <c r="RP134" s="41"/>
      <c r="RQ134" s="42"/>
      <c r="RR134" s="41"/>
      <c r="RS134" s="43"/>
      <c r="RT134" s="44"/>
      <c r="RU134" s="41"/>
      <c r="RV134" s="41"/>
      <c r="RW134" s="41"/>
      <c r="RX134" s="38"/>
      <c r="RY134" s="38"/>
      <c r="RZ134" s="38"/>
      <c r="SA134" s="38"/>
      <c r="SB134" s="39"/>
      <c r="SC134" s="40"/>
      <c r="SD134" s="41"/>
      <c r="SE134" s="41"/>
      <c r="SF134" s="41"/>
      <c r="SG134" s="42"/>
      <c r="SH134" s="41"/>
      <c r="SI134" s="43"/>
      <c r="SJ134" s="44"/>
      <c r="SK134" s="41"/>
      <c r="SL134" s="41"/>
      <c r="SM134" s="41"/>
      <c r="SN134" s="38"/>
      <c r="SO134" s="38"/>
      <c r="SP134" s="38"/>
      <c r="SQ134" s="38"/>
      <c r="SR134" s="39"/>
      <c r="SS134" s="40"/>
      <c r="ST134" s="41"/>
      <c r="SU134" s="41"/>
      <c r="SV134" s="41"/>
      <c r="SW134" s="42"/>
      <c r="SX134" s="41"/>
      <c r="SY134" s="43"/>
      <c r="SZ134" s="44"/>
      <c r="TA134" s="41"/>
      <c r="TB134" s="41"/>
      <c r="TC134" s="41"/>
      <c r="TD134" s="38"/>
      <c r="TE134" s="38"/>
      <c r="TF134" s="38"/>
      <c r="TG134" s="38"/>
      <c r="TH134" s="39"/>
      <c r="TI134" s="40"/>
      <c r="TJ134" s="41"/>
      <c r="TK134" s="41"/>
      <c r="TL134" s="41"/>
      <c r="TM134" s="42"/>
      <c r="TN134" s="41"/>
      <c r="TO134" s="43"/>
      <c r="TP134" s="44"/>
      <c r="TQ134" s="41"/>
      <c r="TR134" s="41"/>
      <c r="TS134" s="41"/>
      <c r="TT134" s="38"/>
      <c r="TU134" s="38"/>
      <c r="TV134" s="38"/>
      <c r="TW134" s="38"/>
      <c r="TX134" s="39"/>
      <c r="TY134" s="40"/>
      <c r="TZ134" s="41"/>
      <c r="UA134" s="41"/>
      <c r="UB134" s="41"/>
      <c r="UC134" s="42"/>
      <c r="UD134" s="41"/>
      <c r="UE134" s="43"/>
      <c r="UF134" s="44"/>
      <c r="UG134" s="41"/>
      <c r="UH134" s="41"/>
      <c r="UI134" s="41"/>
      <c r="UJ134" s="38"/>
      <c r="UK134" s="38"/>
      <c r="UL134" s="38"/>
      <c r="UM134" s="38"/>
      <c r="UN134" s="39"/>
      <c r="UO134" s="40"/>
      <c r="UP134" s="41"/>
      <c r="UQ134" s="41"/>
      <c r="UR134" s="41"/>
      <c r="US134" s="42"/>
      <c r="UT134" s="41"/>
      <c r="UU134" s="43"/>
      <c r="UV134" s="44"/>
      <c r="UW134" s="41"/>
      <c r="UX134" s="41"/>
      <c r="UY134" s="41"/>
      <c r="UZ134" s="38"/>
      <c r="VA134" s="38"/>
      <c r="VB134" s="38"/>
      <c r="VC134" s="38"/>
      <c r="VD134" s="39"/>
      <c r="VE134" s="40"/>
      <c r="VF134" s="41"/>
      <c r="VG134" s="41"/>
      <c r="VH134" s="41"/>
      <c r="VI134" s="42"/>
      <c r="VJ134" s="41"/>
      <c r="VK134" s="43"/>
      <c r="VL134" s="44"/>
      <c r="VM134" s="41"/>
      <c r="VN134" s="41"/>
      <c r="VO134" s="41"/>
      <c r="VP134" s="38"/>
      <c r="VQ134" s="38"/>
      <c r="VR134" s="38"/>
      <c r="VS134" s="38"/>
      <c r="VT134" s="39"/>
      <c r="VU134" s="40"/>
      <c r="VV134" s="41"/>
      <c r="VW134" s="41"/>
      <c r="VX134" s="41"/>
      <c r="VY134" s="42"/>
      <c r="VZ134" s="41"/>
      <c r="WA134" s="43"/>
      <c r="WB134" s="44"/>
      <c r="WC134" s="41"/>
      <c r="WD134" s="41"/>
      <c r="WE134" s="41"/>
      <c r="WF134" s="38"/>
      <c r="WG134" s="38"/>
      <c r="WH134" s="38"/>
      <c r="WI134" s="38"/>
      <c r="WJ134" s="39"/>
      <c r="WK134" s="40"/>
      <c r="WL134" s="41"/>
      <c r="WM134" s="41"/>
      <c r="WN134" s="41"/>
      <c r="WO134" s="42"/>
      <c r="WP134" s="41"/>
      <c r="WQ134" s="43"/>
      <c r="WR134" s="44"/>
      <c r="WS134" s="41"/>
      <c r="WT134" s="41"/>
      <c r="WU134" s="41"/>
      <c r="WV134" s="38"/>
      <c r="WW134" s="38"/>
      <c r="WX134" s="38"/>
      <c r="WY134" s="38"/>
      <c r="WZ134" s="39"/>
      <c r="XA134" s="40"/>
      <c r="XB134" s="41"/>
      <c r="XC134" s="41"/>
      <c r="XD134" s="41"/>
      <c r="XE134" s="42"/>
      <c r="XF134" s="41"/>
      <c r="XG134" s="43"/>
      <c r="XH134" s="44"/>
      <c r="XI134" s="41"/>
      <c r="XJ134" s="41"/>
      <c r="XK134" s="41"/>
      <c r="XL134" s="38"/>
      <c r="XM134" s="38"/>
      <c r="XN134" s="38"/>
      <c r="XO134" s="38"/>
      <c r="XP134" s="39"/>
      <c r="XQ134" s="40"/>
      <c r="XR134" s="41"/>
      <c r="XS134" s="41"/>
      <c r="XT134" s="41"/>
      <c r="XU134" s="42"/>
      <c r="XV134" s="41"/>
      <c r="XW134" s="43"/>
      <c r="XX134" s="44"/>
      <c r="XY134" s="41"/>
      <c r="XZ134" s="41"/>
      <c r="YA134" s="41"/>
      <c r="YB134" s="38"/>
      <c r="YC134" s="38"/>
      <c r="YD134" s="38"/>
      <c r="YE134" s="38"/>
      <c r="YF134" s="39"/>
      <c r="YG134" s="40"/>
      <c r="YH134" s="41"/>
      <c r="YI134" s="41"/>
      <c r="YJ134" s="41"/>
      <c r="YK134" s="42"/>
      <c r="YL134" s="41"/>
      <c r="YM134" s="43"/>
      <c r="YN134" s="44"/>
      <c r="YO134" s="41"/>
      <c r="YP134" s="41"/>
      <c r="YQ134" s="41"/>
      <c r="YR134" s="38"/>
      <c r="YS134" s="38"/>
      <c r="YT134" s="38"/>
      <c r="YU134" s="38"/>
      <c r="YV134" s="39"/>
      <c r="YW134" s="40"/>
      <c r="YX134" s="41"/>
      <c r="YY134" s="41"/>
      <c r="YZ134" s="41"/>
      <c r="ZA134" s="42"/>
      <c r="ZB134" s="41"/>
      <c r="ZC134" s="43"/>
      <c r="ZD134" s="44"/>
      <c r="ZE134" s="41"/>
      <c r="ZF134" s="41"/>
      <c r="ZG134" s="41"/>
      <c r="ZH134" s="38"/>
      <c r="ZI134" s="38"/>
      <c r="ZJ134" s="38"/>
      <c r="ZK134" s="38"/>
      <c r="ZL134" s="39"/>
      <c r="ZM134" s="40"/>
      <c r="ZN134" s="41"/>
      <c r="ZO134" s="41"/>
      <c r="ZP134" s="41"/>
      <c r="ZQ134" s="42"/>
      <c r="ZR134" s="41"/>
      <c r="ZS134" s="43"/>
      <c r="ZT134" s="44"/>
      <c r="ZU134" s="41"/>
      <c r="ZV134" s="41"/>
      <c r="ZW134" s="41"/>
      <c r="ZX134" s="38"/>
      <c r="ZY134" s="38"/>
      <c r="ZZ134" s="38"/>
      <c r="AAA134" s="38"/>
      <c r="AAB134" s="39"/>
      <c r="AAC134" s="40"/>
      <c r="AAD134" s="41"/>
      <c r="AAE134" s="41"/>
      <c r="AAF134" s="41"/>
      <c r="AAG134" s="42"/>
      <c r="AAH134" s="41"/>
      <c r="AAI134" s="43"/>
      <c r="AAJ134" s="44"/>
      <c r="AAK134" s="41"/>
      <c r="AAL134" s="41"/>
      <c r="AAM134" s="41"/>
      <c r="AAN134" s="38"/>
      <c r="AAO134" s="38"/>
      <c r="AAP134" s="38"/>
      <c r="AAQ134" s="38"/>
      <c r="AAR134" s="39"/>
      <c r="AAS134" s="40"/>
      <c r="AAT134" s="41"/>
      <c r="AAU134" s="41"/>
      <c r="AAV134" s="41"/>
      <c r="AAW134" s="42"/>
      <c r="AAX134" s="41"/>
      <c r="AAY134" s="43"/>
      <c r="AAZ134" s="44"/>
      <c r="ABA134" s="41"/>
      <c r="ABB134" s="41"/>
      <c r="ABC134" s="41"/>
      <c r="ABD134" s="38"/>
      <c r="ABE134" s="38"/>
      <c r="ABF134" s="38"/>
      <c r="ABG134" s="38"/>
      <c r="ABH134" s="39"/>
      <c r="ABI134" s="40"/>
      <c r="ABJ134" s="41"/>
      <c r="ABK134" s="41"/>
      <c r="ABL134" s="41"/>
      <c r="ABM134" s="42"/>
      <c r="ABN134" s="41"/>
      <c r="ABO134" s="43"/>
      <c r="ABP134" s="44"/>
      <c r="ABQ134" s="41"/>
      <c r="ABR134" s="41"/>
      <c r="ABS134" s="41"/>
      <c r="ABT134" s="38"/>
      <c r="ABU134" s="38"/>
      <c r="ABV134" s="38"/>
      <c r="ABW134" s="38"/>
      <c r="ABX134" s="39"/>
      <c r="ABY134" s="40"/>
      <c r="ABZ134" s="41"/>
      <c r="ACA134" s="41"/>
      <c r="ACB134" s="41"/>
      <c r="ACC134" s="42"/>
      <c r="ACD134" s="41"/>
      <c r="ACE134" s="43"/>
      <c r="ACF134" s="44"/>
      <c r="ACG134" s="41"/>
      <c r="ACH134" s="41"/>
      <c r="ACI134" s="41"/>
      <c r="ACJ134" s="38"/>
      <c r="ACK134" s="38"/>
      <c r="ACL134" s="38"/>
      <c r="ACM134" s="38"/>
      <c r="ACN134" s="39"/>
      <c r="ACO134" s="40"/>
      <c r="ACP134" s="41"/>
      <c r="ACQ134" s="41"/>
      <c r="ACR134" s="41"/>
      <c r="ACS134" s="42"/>
      <c r="ACT134" s="41"/>
      <c r="ACU134" s="43"/>
      <c r="ACV134" s="44"/>
      <c r="ACW134" s="41"/>
      <c r="ACX134" s="41"/>
      <c r="ACY134" s="41"/>
      <c r="ACZ134" s="38"/>
      <c r="ADA134" s="38"/>
      <c r="ADB134" s="38"/>
      <c r="ADC134" s="38"/>
      <c r="ADD134" s="39"/>
      <c r="ADE134" s="40"/>
      <c r="ADF134" s="41"/>
      <c r="ADG134" s="41"/>
      <c r="ADH134" s="41"/>
      <c r="ADI134" s="42"/>
      <c r="ADJ134" s="41"/>
      <c r="ADK134" s="43"/>
      <c r="ADL134" s="44"/>
      <c r="ADM134" s="41"/>
      <c r="ADN134" s="41"/>
      <c r="ADO134" s="41"/>
      <c r="ADP134" s="38"/>
      <c r="ADQ134" s="38"/>
      <c r="ADR134" s="38"/>
      <c r="ADS134" s="38"/>
      <c r="ADT134" s="39"/>
      <c r="ADU134" s="40"/>
      <c r="ADV134" s="41"/>
      <c r="ADW134" s="41"/>
      <c r="ADX134" s="41"/>
      <c r="ADY134" s="42"/>
      <c r="ADZ134" s="41"/>
      <c r="AEA134" s="43"/>
      <c r="AEB134" s="44"/>
      <c r="AEC134" s="41"/>
      <c r="AED134" s="41"/>
      <c r="AEE134" s="41"/>
      <c r="AEF134" s="38"/>
      <c r="AEG134" s="38"/>
      <c r="AEH134" s="38"/>
      <c r="AEI134" s="38"/>
      <c r="AEJ134" s="39"/>
      <c r="AEK134" s="40"/>
      <c r="AEL134" s="41"/>
      <c r="AEM134" s="41"/>
      <c r="AEN134" s="41"/>
      <c r="AEO134" s="42"/>
      <c r="AEP134" s="41"/>
      <c r="AEQ134" s="43"/>
      <c r="AER134" s="44"/>
      <c r="AES134" s="41"/>
      <c r="AET134" s="41"/>
      <c r="AEU134" s="41"/>
      <c r="AEV134" s="38"/>
      <c r="AEW134" s="38"/>
      <c r="AEX134" s="38"/>
      <c r="AEY134" s="38"/>
      <c r="AEZ134" s="39"/>
      <c r="AFA134" s="40"/>
      <c r="AFB134" s="41"/>
      <c r="AFC134" s="41"/>
      <c r="AFD134" s="41"/>
      <c r="AFE134" s="42"/>
      <c r="AFF134" s="41"/>
      <c r="AFG134" s="43"/>
      <c r="AFH134" s="44"/>
      <c r="AFI134" s="41"/>
      <c r="AFJ134" s="41"/>
      <c r="AFK134" s="41"/>
      <c r="AFL134" s="38"/>
      <c r="AFM134" s="38"/>
      <c r="AFN134" s="38"/>
      <c r="AFO134" s="38"/>
      <c r="AFP134" s="39"/>
      <c r="AFQ134" s="40"/>
      <c r="AFR134" s="41"/>
      <c r="AFS134" s="41"/>
      <c r="AFT134" s="41"/>
      <c r="AFU134" s="42"/>
      <c r="AFV134" s="41"/>
      <c r="AFW134" s="43"/>
      <c r="AFX134" s="44"/>
      <c r="AFY134" s="41"/>
      <c r="AFZ134" s="41"/>
      <c r="AGA134" s="41"/>
      <c r="AGB134" s="38"/>
      <c r="AGC134" s="38"/>
      <c r="AGD134" s="38"/>
      <c r="AGE134" s="38"/>
      <c r="AGF134" s="39"/>
      <c r="AGG134" s="40"/>
      <c r="AGH134" s="41"/>
      <c r="AGI134" s="41"/>
      <c r="AGJ134" s="41"/>
      <c r="AGK134" s="42"/>
      <c r="AGL134" s="41"/>
      <c r="AGM134" s="43"/>
      <c r="AGN134" s="44"/>
      <c r="AGO134" s="41"/>
      <c r="AGP134" s="41"/>
      <c r="AGQ134" s="41"/>
      <c r="AGR134" s="38"/>
      <c r="AGS134" s="38"/>
      <c r="AGT134" s="38"/>
      <c r="AGU134" s="38"/>
      <c r="AGV134" s="39"/>
      <c r="AGW134" s="40"/>
      <c r="AGX134" s="41"/>
      <c r="AGY134" s="41"/>
      <c r="AGZ134" s="41"/>
      <c r="AHA134" s="42"/>
      <c r="AHB134" s="41"/>
      <c r="AHC134" s="43"/>
      <c r="AHD134" s="44"/>
      <c r="AHE134" s="41"/>
      <c r="AHF134" s="41"/>
      <c r="AHG134" s="41"/>
      <c r="AHH134" s="38"/>
      <c r="AHI134" s="38"/>
      <c r="AHJ134" s="38"/>
      <c r="AHK134" s="38"/>
      <c r="AHL134" s="39"/>
      <c r="AHM134" s="40"/>
      <c r="AHN134" s="41"/>
      <c r="AHO134" s="41"/>
      <c r="AHP134" s="41"/>
      <c r="AHQ134" s="42"/>
      <c r="AHR134" s="41"/>
      <c r="AHS134" s="43"/>
      <c r="AHT134" s="44"/>
      <c r="AHU134" s="41"/>
      <c r="AHV134" s="41"/>
      <c r="AHW134" s="41"/>
      <c r="AHX134" s="38"/>
      <c r="AHY134" s="38"/>
      <c r="AHZ134" s="38"/>
      <c r="AIA134" s="38"/>
      <c r="AIB134" s="39"/>
      <c r="AIC134" s="40"/>
      <c r="AID134" s="41"/>
      <c r="AIE134" s="41"/>
      <c r="AIF134" s="41"/>
      <c r="AIG134" s="42"/>
      <c r="AIH134" s="41"/>
      <c r="AII134" s="43"/>
      <c r="AIJ134" s="44"/>
      <c r="AIK134" s="41"/>
      <c r="AIL134" s="41"/>
      <c r="AIM134" s="41"/>
      <c r="AIN134" s="38"/>
      <c r="AIO134" s="38"/>
      <c r="AIP134" s="38"/>
      <c r="AIQ134" s="38"/>
      <c r="AIR134" s="39"/>
      <c r="AIS134" s="40"/>
      <c r="AIT134" s="41"/>
      <c r="AIU134" s="41"/>
      <c r="AIV134" s="41"/>
      <c r="AIW134" s="42"/>
      <c r="AIX134" s="41"/>
      <c r="AIY134" s="43"/>
      <c r="AIZ134" s="44"/>
      <c r="AJA134" s="41"/>
      <c r="AJB134" s="41"/>
      <c r="AJC134" s="41"/>
      <c r="AJD134" s="38"/>
      <c r="AJE134" s="38"/>
      <c r="AJF134" s="38"/>
      <c r="AJG134" s="38"/>
      <c r="AJH134" s="39"/>
      <c r="AJI134" s="40"/>
      <c r="AJJ134" s="41"/>
      <c r="AJK134" s="41"/>
      <c r="AJL134" s="41"/>
      <c r="AJM134" s="42"/>
      <c r="AJN134" s="41"/>
      <c r="AJO134" s="43"/>
      <c r="AJP134" s="44"/>
      <c r="AJQ134" s="41"/>
      <c r="AJR134" s="41"/>
      <c r="AJS134" s="41"/>
      <c r="AJT134" s="38"/>
      <c r="AJU134" s="38"/>
      <c r="AJV134" s="38"/>
      <c r="AJW134" s="38"/>
      <c r="AJX134" s="39"/>
      <c r="AJY134" s="40"/>
      <c r="AJZ134" s="41"/>
      <c r="AKA134" s="41"/>
      <c r="AKB134" s="41"/>
      <c r="AKC134" s="42"/>
      <c r="AKD134" s="41"/>
      <c r="AKE134" s="43"/>
      <c r="AKF134" s="44"/>
      <c r="AKG134" s="41"/>
      <c r="AKH134" s="41"/>
      <c r="AKI134" s="41"/>
      <c r="AKJ134" s="38"/>
      <c r="AKK134" s="38"/>
      <c r="AKL134" s="38"/>
      <c r="AKM134" s="38"/>
      <c r="AKN134" s="39"/>
      <c r="AKO134" s="40"/>
      <c r="AKP134" s="41"/>
      <c r="AKQ134" s="41"/>
      <c r="AKR134" s="41"/>
      <c r="AKS134" s="42"/>
      <c r="AKT134" s="41"/>
      <c r="AKU134" s="43"/>
      <c r="AKV134" s="44"/>
      <c r="AKW134" s="41"/>
      <c r="AKX134" s="41"/>
      <c r="AKY134" s="41"/>
      <c r="AKZ134" s="38"/>
      <c r="ALA134" s="38"/>
      <c r="ALB134" s="38"/>
      <c r="ALC134" s="38"/>
      <c r="ALD134" s="39"/>
      <c r="ALE134" s="40"/>
      <c r="ALF134" s="41"/>
      <c r="ALG134" s="41"/>
      <c r="ALH134" s="41"/>
      <c r="ALI134" s="42"/>
      <c r="ALJ134" s="41"/>
      <c r="ALK134" s="43"/>
      <c r="ALL134" s="44"/>
      <c r="ALM134" s="41"/>
      <c r="ALN134" s="41"/>
      <c r="ALO134" s="41"/>
      <c r="ALP134" s="38"/>
      <c r="ALQ134" s="38"/>
      <c r="ALR134" s="38"/>
      <c r="ALS134" s="38"/>
      <c r="ALT134" s="39"/>
      <c r="ALU134" s="40"/>
      <c r="ALV134" s="41"/>
      <c r="ALW134" s="41"/>
      <c r="ALX134" s="41"/>
      <c r="ALY134" s="42"/>
      <c r="ALZ134" s="41"/>
      <c r="AMA134" s="43"/>
      <c r="AMB134" s="44"/>
      <c r="AMC134" s="41"/>
      <c r="AMD134" s="41"/>
      <c r="AME134" s="41"/>
      <c r="AMF134" s="38"/>
      <c r="AMG134" s="38"/>
      <c r="AMH134" s="38"/>
      <c r="AMI134" s="38"/>
      <c r="AMJ134" s="39"/>
      <c r="AMK134" s="40"/>
      <c r="AML134" s="41"/>
      <c r="AMM134" s="41"/>
      <c r="AMN134" s="41"/>
      <c r="AMO134" s="42"/>
      <c r="AMP134" s="41"/>
      <c r="AMQ134" s="43"/>
      <c r="AMR134" s="44"/>
      <c r="AMS134" s="41"/>
      <c r="AMT134" s="41"/>
      <c r="AMU134" s="41"/>
      <c r="AMV134" s="38"/>
      <c r="AMW134" s="38"/>
      <c r="AMX134" s="38"/>
      <c r="AMY134" s="38"/>
      <c r="AMZ134" s="39"/>
      <c r="ANA134" s="40"/>
      <c r="ANB134" s="41"/>
      <c r="ANC134" s="41"/>
      <c r="AND134" s="41"/>
      <c r="ANE134" s="42"/>
      <c r="ANF134" s="41"/>
      <c r="ANG134" s="43"/>
      <c r="ANH134" s="44"/>
      <c r="ANI134" s="41"/>
      <c r="ANJ134" s="41"/>
      <c r="ANK134" s="41"/>
      <c r="ANL134" s="38"/>
      <c r="ANM134" s="38"/>
      <c r="ANN134" s="38"/>
      <c r="ANO134" s="38"/>
      <c r="ANP134" s="39"/>
      <c r="ANQ134" s="40"/>
      <c r="ANR134" s="41"/>
      <c r="ANS134" s="41"/>
      <c r="ANT134" s="41"/>
      <c r="ANU134" s="42"/>
      <c r="ANV134" s="41"/>
      <c r="ANW134" s="43"/>
      <c r="ANX134" s="44"/>
      <c r="ANY134" s="41"/>
      <c r="ANZ134" s="41"/>
      <c r="AOA134" s="41"/>
      <c r="AOB134" s="38"/>
      <c r="AOC134" s="38"/>
      <c r="AOD134" s="38"/>
      <c r="AOE134" s="38"/>
      <c r="AOF134" s="39"/>
      <c r="AOG134" s="40"/>
      <c r="AOH134" s="41"/>
      <c r="AOI134" s="41"/>
      <c r="AOJ134" s="41"/>
      <c r="AOK134" s="42"/>
      <c r="AOL134" s="41"/>
      <c r="AOM134" s="43"/>
      <c r="AON134" s="44"/>
      <c r="AOO134" s="41"/>
      <c r="AOP134" s="41"/>
      <c r="AOQ134" s="41"/>
      <c r="AOR134" s="38"/>
      <c r="AOS134" s="38"/>
      <c r="AOT134" s="38"/>
      <c r="AOU134" s="38"/>
      <c r="AOV134" s="39"/>
      <c r="AOW134" s="40"/>
      <c r="AOX134" s="41"/>
      <c r="AOY134" s="41"/>
      <c r="AOZ134" s="41"/>
      <c r="APA134" s="42"/>
      <c r="APB134" s="41"/>
      <c r="APC134" s="43"/>
      <c r="APD134" s="44"/>
      <c r="APE134" s="41"/>
      <c r="APF134" s="41"/>
      <c r="APG134" s="41"/>
      <c r="APH134" s="38"/>
      <c r="API134" s="38"/>
      <c r="APJ134" s="38"/>
      <c r="APK134" s="38"/>
      <c r="APL134" s="39"/>
      <c r="APM134" s="40"/>
      <c r="APN134" s="41"/>
      <c r="APO134" s="41"/>
      <c r="APP134" s="41"/>
      <c r="APQ134" s="42"/>
      <c r="APR134" s="41"/>
      <c r="APS134" s="43"/>
      <c r="APT134" s="44"/>
      <c r="APU134" s="41"/>
      <c r="APV134" s="41"/>
      <c r="APW134" s="41"/>
      <c r="APX134" s="38"/>
      <c r="APY134" s="38"/>
      <c r="APZ134" s="38"/>
      <c r="AQA134" s="38"/>
      <c r="AQB134" s="39"/>
      <c r="AQC134" s="40"/>
      <c r="AQD134" s="41"/>
      <c r="AQE134" s="41"/>
      <c r="AQF134" s="41"/>
      <c r="AQG134" s="42"/>
      <c r="AQH134" s="41"/>
      <c r="AQI134" s="43"/>
      <c r="AQJ134" s="44"/>
      <c r="AQK134" s="41"/>
      <c r="AQL134" s="41"/>
      <c r="AQM134" s="41"/>
      <c r="AQN134" s="38"/>
      <c r="AQO134" s="38"/>
      <c r="AQP134" s="38"/>
      <c r="AQQ134" s="38"/>
      <c r="AQR134" s="39"/>
      <c r="AQS134" s="40"/>
      <c r="AQT134" s="41"/>
      <c r="AQU134" s="41"/>
      <c r="AQV134" s="41"/>
      <c r="AQW134" s="42"/>
      <c r="AQX134" s="41"/>
      <c r="AQY134" s="43"/>
      <c r="AQZ134" s="44"/>
      <c r="ARA134" s="41"/>
      <c r="ARB134" s="41"/>
      <c r="ARC134" s="41"/>
      <c r="ARD134" s="38"/>
      <c r="ARE134" s="38"/>
      <c r="ARF134" s="38"/>
      <c r="ARG134" s="38"/>
      <c r="ARH134" s="39"/>
      <c r="ARI134" s="40"/>
      <c r="ARJ134" s="41"/>
      <c r="ARK134" s="41"/>
      <c r="ARL134" s="41"/>
      <c r="ARM134" s="42"/>
      <c r="ARN134" s="41"/>
      <c r="ARO134" s="43"/>
      <c r="ARP134" s="44"/>
      <c r="ARQ134" s="41"/>
      <c r="ARR134" s="41"/>
      <c r="ARS134" s="41"/>
      <c r="ART134" s="38"/>
      <c r="ARU134" s="38"/>
      <c r="ARV134" s="38"/>
      <c r="ARW134" s="38"/>
      <c r="ARX134" s="39"/>
      <c r="ARY134" s="40"/>
      <c r="ARZ134" s="41"/>
      <c r="ASA134" s="41"/>
      <c r="ASB134" s="41"/>
      <c r="ASC134" s="42"/>
      <c r="ASD134" s="41"/>
      <c r="ASE134" s="43"/>
      <c r="ASF134" s="44"/>
      <c r="ASG134" s="41"/>
      <c r="ASH134" s="41"/>
      <c r="ASI134" s="41"/>
      <c r="ASJ134" s="38"/>
      <c r="ASK134" s="38"/>
      <c r="ASL134" s="38"/>
      <c r="ASM134" s="38"/>
      <c r="ASN134" s="39"/>
      <c r="ASO134" s="40"/>
      <c r="ASP134" s="41"/>
      <c r="ASQ134" s="41"/>
      <c r="ASR134" s="41"/>
      <c r="ASS134" s="42"/>
      <c r="AST134" s="41"/>
      <c r="ASU134" s="43"/>
      <c r="ASV134" s="44"/>
      <c r="ASW134" s="41"/>
      <c r="ASX134" s="41"/>
      <c r="ASY134" s="41"/>
      <c r="ASZ134" s="38"/>
      <c r="ATA134" s="38"/>
      <c r="ATB134" s="38"/>
      <c r="ATC134" s="38"/>
      <c r="ATD134" s="39"/>
      <c r="ATE134" s="40"/>
      <c r="ATF134" s="41"/>
      <c r="ATG134" s="41"/>
      <c r="ATH134" s="41"/>
      <c r="ATI134" s="42"/>
      <c r="ATJ134" s="41"/>
      <c r="ATK134" s="43"/>
      <c r="ATL134" s="44"/>
      <c r="ATM134" s="41"/>
      <c r="ATN134" s="41"/>
      <c r="ATO134" s="41"/>
      <c r="ATP134" s="38"/>
      <c r="ATQ134" s="38"/>
      <c r="ATR134" s="38"/>
      <c r="ATS134" s="38"/>
      <c r="ATT134" s="39"/>
      <c r="ATU134" s="40"/>
      <c r="ATV134" s="41"/>
      <c r="ATW134" s="41"/>
      <c r="ATX134" s="41"/>
      <c r="ATY134" s="42"/>
      <c r="ATZ134" s="41"/>
      <c r="AUA134" s="43"/>
      <c r="AUB134" s="44"/>
      <c r="AUC134" s="41"/>
      <c r="AUD134" s="41"/>
      <c r="AUE134" s="41"/>
      <c r="AUF134" s="38"/>
      <c r="AUG134" s="38"/>
      <c r="AUH134" s="38"/>
      <c r="AUI134" s="38"/>
      <c r="AUJ134" s="39"/>
      <c r="AUK134" s="40"/>
      <c r="AUL134" s="41"/>
      <c r="AUM134" s="41"/>
      <c r="AUN134" s="41"/>
      <c r="AUO134" s="42"/>
      <c r="AUP134" s="41"/>
      <c r="AUQ134" s="43"/>
      <c r="AUR134" s="44"/>
      <c r="AUS134" s="41"/>
      <c r="AUT134" s="41"/>
      <c r="AUU134" s="41"/>
      <c r="AUV134" s="38"/>
      <c r="AUW134" s="38"/>
      <c r="AUX134" s="38"/>
      <c r="AUY134" s="38"/>
      <c r="AUZ134" s="39"/>
      <c r="AVA134" s="40"/>
      <c r="AVB134" s="41"/>
      <c r="AVC134" s="41"/>
      <c r="AVD134" s="41"/>
      <c r="AVE134" s="42"/>
      <c r="AVF134" s="41"/>
      <c r="AVG134" s="43"/>
      <c r="AVH134" s="44"/>
      <c r="AVI134" s="41"/>
      <c r="AVJ134" s="41"/>
      <c r="AVK134" s="41"/>
      <c r="AVL134" s="38"/>
      <c r="AVM134" s="38"/>
      <c r="AVN134" s="38"/>
      <c r="AVO134" s="38"/>
      <c r="AVP134" s="39"/>
      <c r="AVQ134" s="40"/>
      <c r="AVR134" s="41"/>
      <c r="AVS134" s="41"/>
      <c r="AVT134" s="41"/>
      <c r="AVU134" s="42"/>
      <c r="AVV134" s="41"/>
      <c r="AVW134" s="43"/>
      <c r="AVX134" s="44"/>
      <c r="AVY134" s="41"/>
      <c r="AVZ134" s="41"/>
      <c r="AWA134" s="41"/>
      <c r="AWB134" s="38"/>
      <c r="AWC134" s="38"/>
      <c r="AWD134" s="38"/>
      <c r="AWE134" s="38"/>
      <c r="AWF134" s="39"/>
      <c r="AWG134" s="40"/>
      <c r="AWH134" s="41"/>
      <c r="AWI134" s="41"/>
      <c r="AWJ134" s="41"/>
      <c r="AWK134" s="42"/>
      <c r="AWL134" s="41"/>
      <c r="AWM134" s="43"/>
      <c r="AWN134" s="44"/>
      <c r="AWO134" s="41"/>
      <c r="AWP134" s="41"/>
      <c r="AWQ134" s="41"/>
      <c r="AWR134" s="38"/>
      <c r="AWS134" s="38"/>
      <c r="AWT134" s="38"/>
      <c r="AWU134" s="38"/>
      <c r="AWV134" s="39"/>
      <c r="AWW134" s="40"/>
      <c r="AWX134" s="41"/>
      <c r="AWY134" s="41"/>
      <c r="AWZ134" s="41"/>
      <c r="AXA134" s="42"/>
      <c r="AXB134" s="41"/>
      <c r="AXC134" s="43"/>
      <c r="AXD134" s="44"/>
      <c r="AXE134" s="41"/>
      <c r="AXF134" s="41"/>
      <c r="AXG134" s="41"/>
      <c r="AXH134" s="38"/>
      <c r="AXI134" s="38"/>
      <c r="AXJ134" s="38"/>
      <c r="AXK134" s="38"/>
      <c r="AXL134" s="39"/>
      <c r="AXM134" s="40"/>
      <c r="AXN134" s="41"/>
      <c r="AXO134" s="41"/>
      <c r="AXP134" s="41"/>
      <c r="AXQ134" s="42"/>
      <c r="AXR134" s="41"/>
      <c r="AXS134" s="43"/>
      <c r="AXT134" s="44"/>
      <c r="AXU134" s="41"/>
      <c r="AXV134" s="41"/>
      <c r="AXW134" s="41"/>
      <c r="AXX134" s="38"/>
      <c r="AXY134" s="38"/>
      <c r="AXZ134" s="38"/>
      <c r="AYA134" s="38"/>
      <c r="AYB134" s="39"/>
      <c r="AYC134" s="40"/>
      <c r="AYD134" s="41"/>
      <c r="AYE134" s="41"/>
      <c r="AYF134" s="41"/>
      <c r="AYG134" s="42"/>
      <c r="AYH134" s="41"/>
      <c r="AYI134" s="43"/>
      <c r="AYJ134" s="44"/>
      <c r="AYK134" s="41"/>
      <c r="AYL134" s="41"/>
      <c r="AYM134" s="41"/>
      <c r="AYN134" s="38"/>
      <c r="AYO134" s="38"/>
      <c r="AYP134" s="38"/>
      <c r="AYQ134" s="38"/>
      <c r="AYR134" s="39"/>
      <c r="AYS134" s="40"/>
      <c r="AYT134" s="41"/>
      <c r="AYU134" s="41"/>
      <c r="AYV134" s="41"/>
      <c r="AYW134" s="42"/>
      <c r="AYX134" s="41"/>
      <c r="AYY134" s="43"/>
      <c r="AYZ134" s="44"/>
      <c r="AZA134" s="41"/>
      <c r="AZB134" s="41"/>
      <c r="AZC134" s="41"/>
      <c r="AZD134" s="38"/>
      <c r="AZE134" s="38"/>
      <c r="AZF134" s="38"/>
      <c r="AZG134" s="38"/>
      <c r="AZH134" s="39"/>
      <c r="AZI134" s="40"/>
      <c r="AZJ134" s="41"/>
      <c r="AZK134" s="41"/>
      <c r="AZL134" s="41"/>
      <c r="AZM134" s="42"/>
      <c r="AZN134" s="41"/>
      <c r="AZO134" s="43"/>
      <c r="AZP134" s="44"/>
      <c r="AZQ134" s="41"/>
      <c r="AZR134" s="41"/>
      <c r="AZS134" s="41"/>
      <c r="AZT134" s="38"/>
      <c r="AZU134" s="38"/>
      <c r="AZV134" s="38"/>
      <c r="AZW134" s="38"/>
      <c r="AZX134" s="39"/>
      <c r="AZY134" s="40"/>
      <c r="AZZ134" s="41"/>
      <c r="BAA134" s="41"/>
      <c r="BAB134" s="41"/>
      <c r="BAC134" s="42"/>
      <c r="BAD134" s="41"/>
      <c r="BAE134" s="43"/>
      <c r="BAF134" s="44"/>
      <c r="BAG134" s="41"/>
      <c r="BAH134" s="41"/>
      <c r="BAI134" s="41"/>
      <c r="BAJ134" s="38"/>
      <c r="BAK134" s="38"/>
      <c r="BAL134" s="38"/>
      <c r="BAM134" s="38"/>
      <c r="BAN134" s="39"/>
      <c r="BAO134" s="40"/>
      <c r="BAP134" s="41"/>
      <c r="BAQ134" s="41"/>
      <c r="BAR134" s="41"/>
      <c r="BAS134" s="42"/>
      <c r="BAT134" s="41"/>
      <c r="BAU134" s="43"/>
      <c r="BAV134" s="44"/>
      <c r="BAW134" s="41"/>
      <c r="BAX134" s="41"/>
      <c r="BAY134" s="41"/>
      <c r="BAZ134" s="38"/>
      <c r="BBA134" s="38"/>
      <c r="BBB134" s="38"/>
      <c r="BBC134" s="38"/>
      <c r="BBD134" s="39"/>
      <c r="BBE134" s="40"/>
      <c r="BBF134" s="41"/>
      <c r="BBG134" s="41"/>
      <c r="BBH134" s="41"/>
      <c r="BBI134" s="42"/>
      <c r="BBJ134" s="41"/>
      <c r="BBK134" s="43"/>
      <c r="BBL134" s="44"/>
      <c r="BBM134" s="41"/>
      <c r="BBN134" s="41"/>
      <c r="BBO134" s="41"/>
      <c r="BBP134" s="38"/>
      <c r="BBQ134" s="38"/>
      <c r="BBR134" s="38"/>
      <c r="BBS134" s="38"/>
      <c r="BBT134" s="39"/>
      <c r="BBU134" s="40"/>
      <c r="BBV134" s="41"/>
      <c r="BBW134" s="41"/>
      <c r="BBX134" s="41"/>
      <c r="BBY134" s="42"/>
      <c r="BBZ134" s="41"/>
      <c r="BCA134" s="43"/>
      <c r="BCB134" s="44"/>
      <c r="BCC134" s="41"/>
      <c r="BCD134" s="41"/>
      <c r="BCE134" s="41"/>
      <c r="BCF134" s="38"/>
      <c r="BCG134" s="38"/>
      <c r="BCH134" s="38"/>
      <c r="BCI134" s="38"/>
      <c r="BCJ134" s="39"/>
      <c r="BCK134" s="40"/>
      <c r="BCL134" s="41"/>
      <c r="BCM134" s="41"/>
      <c r="BCN134" s="41"/>
      <c r="BCO134" s="42"/>
      <c r="BCP134" s="41"/>
      <c r="BCQ134" s="43"/>
      <c r="BCR134" s="44"/>
      <c r="BCS134" s="41"/>
      <c r="BCT134" s="41"/>
      <c r="BCU134" s="41"/>
      <c r="BCV134" s="38"/>
      <c r="BCW134" s="38"/>
      <c r="BCX134" s="38"/>
      <c r="BCY134" s="38"/>
      <c r="BCZ134" s="39"/>
      <c r="BDA134" s="40"/>
      <c r="BDB134" s="41"/>
      <c r="BDC134" s="41"/>
      <c r="BDD134" s="41"/>
      <c r="BDE134" s="42"/>
      <c r="BDF134" s="41"/>
      <c r="BDG134" s="43"/>
      <c r="BDH134" s="44"/>
      <c r="BDI134" s="41"/>
      <c r="BDJ134" s="41"/>
      <c r="BDK134" s="41"/>
      <c r="BDL134" s="38"/>
      <c r="BDM134" s="38"/>
      <c r="BDN134" s="38"/>
      <c r="BDO134" s="38"/>
      <c r="BDP134" s="39"/>
      <c r="BDQ134" s="40"/>
      <c r="BDR134" s="41"/>
      <c r="BDS134" s="41"/>
      <c r="BDT134" s="41"/>
      <c r="BDU134" s="42"/>
      <c r="BDV134" s="41"/>
      <c r="BDW134" s="43"/>
      <c r="BDX134" s="44"/>
      <c r="BDY134" s="41"/>
      <c r="BDZ134" s="41"/>
      <c r="BEA134" s="41"/>
      <c r="BEB134" s="38"/>
      <c r="BEC134" s="38"/>
      <c r="BED134" s="38"/>
      <c r="BEE134" s="38"/>
      <c r="BEF134" s="39"/>
      <c r="BEG134" s="40"/>
      <c r="BEH134" s="41"/>
      <c r="BEI134" s="41"/>
      <c r="BEJ134" s="41"/>
      <c r="BEK134" s="42"/>
      <c r="BEL134" s="41"/>
      <c r="BEM134" s="43"/>
      <c r="BEN134" s="44"/>
      <c r="BEO134" s="41"/>
      <c r="BEP134" s="41"/>
      <c r="BEQ134" s="41"/>
      <c r="BER134" s="38"/>
      <c r="BES134" s="38"/>
      <c r="BET134" s="38"/>
      <c r="BEU134" s="38"/>
      <c r="BEV134" s="39"/>
      <c r="BEW134" s="40"/>
      <c r="BEX134" s="41"/>
      <c r="BEY134" s="41"/>
      <c r="BEZ134" s="41"/>
      <c r="BFA134" s="42"/>
      <c r="BFB134" s="41"/>
      <c r="BFC134" s="43"/>
      <c r="BFD134" s="44"/>
      <c r="BFE134" s="41"/>
      <c r="BFF134" s="41"/>
      <c r="BFG134" s="41"/>
      <c r="BFH134" s="38"/>
      <c r="BFI134" s="38"/>
      <c r="BFJ134" s="38"/>
      <c r="BFK134" s="38"/>
      <c r="BFL134" s="39"/>
      <c r="BFM134" s="40"/>
      <c r="BFN134" s="41"/>
      <c r="BFO134" s="41"/>
      <c r="BFP134" s="41"/>
      <c r="BFQ134" s="42"/>
      <c r="BFR134" s="41"/>
      <c r="BFS134" s="43"/>
      <c r="BFT134" s="44"/>
      <c r="BFU134" s="41"/>
      <c r="BFV134" s="41"/>
      <c r="BFW134" s="41"/>
      <c r="BFX134" s="38"/>
      <c r="BFY134" s="38"/>
      <c r="BFZ134" s="38"/>
      <c r="BGA134" s="38"/>
      <c r="BGB134" s="39"/>
      <c r="BGC134" s="40"/>
      <c r="BGD134" s="41"/>
      <c r="BGE134" s="41"/>
      <c r="BGF134" s="41"/>
      <c r="BGG134" s="42"/>
      <c r="BGH134" s="41"/>
      <c r="BGI134" s="43"/>
      <c r="BGJ134" s="44"/>
      <c r="BGK134" s="41"/>
      <c r="BGL134" s="41"/>
      <c r="BGM134" s="41"/>
      <c r="BGN134" s="38"/>
      <c r="BGO134" s="38"/>
      <c r="BGP134" s="38"/>
      <c r="BGQ134" s="38"/>
      <c r="BGR134" s="39"/>
      <c r="BGS134" s="40"/>
      <c r="BGT134" s="41"/>
      <c r="BGU134" s="41"/>
      <c r="BGV134" s="41"/>
      <c r="BGW134" s="42"/>
      <c r="BGX134" s="41"/>
      <c r="BGY134" s="43"/>
      <c r="BGZ134" s="44"/>
      <c r="BHA134" s="41"/>
      <c r="BHB134" s="41"/>
      <c r="BHC134" s="41"/>
      <c r="BHD134" s="38"/>
      <c r="BHE134" s="38"/>
      <c r="BHF134" s="38"/>
      <c r="BHG134" s="38"/>
      <c r="BHH134" s="39"/>
      <c r="BHI134" s="40"/>
      <c r="BHJ134" s="41"/>
      <c r="BHK134" s="41"/>
      <c r="BHL134" s="41"/>
      <c r="BHM134" s="42"/>
      <c r="BHN134" s="41"/>
      <c r="BHO134" s="43"/>
      <c r="BHP134" s="44"/>
      <c r="BHQ134" s="41"/>
      <c r="BHR134" s="41"/>
      <c r="BHS134" s="41"/>
      <c r="BHT134" s="38"/>
      <c r="BHU134" s="38"/>
      <c r="BHV134" s="38"/>
      <c r="BHW134" s="38"/>
      <c r="BHX134" s="39"/>
      <c r="BHY134" s="40"/>
      <c r="BHZ134" s="41"/>
      <c r="BIA134" s="41"/>
      <c r="BIB134" s="41"/>
      <c r="BIC134" s="42"/>
      <c r="BID134" s="41"/>
      <c r="BIE134" s="43"/>
      <c r="BIF134" s="44"/>
      <c r="BIG134" s="41"/>
      <c r="BIH134" s="41"/>
      <c r="BII134" s="41"/>
      <c r="BIJ134" s="38"/>
      <c r="BIK134" s="38"/>
      <c r="BIL134" s="38"/>
      <c r="BIM134" s="38"/>
      <c r="BIN134" s="39"/>
      <c r="BIO134" s="40"/>
      <c r="BIP134" s="41"/>
      <c r="BIQ134" s="41"/>
      <c r="BIR134" s="41"/>
      <c r="BIS134" s="42"/>
      <c r="BIT134" s="41"/>
      <c r="BIU134" s="43"/>
      <c r="BIV134" s="44"/>
      <c r="BIW134" s="41"/>
      <c r="BIX134" s="41"/>
      <c r="BIY134" s="41"/>
      <c r="BIZ134" s="38"/>
      <c r="BJA134" s="38"/>
      <c r="BJB134" s="38"/>
      <c r="BJC134" s="38"/>
      <c r="BJD134" s="39"/>
      <c r="BJE134" s="40"/>
      <c r="BJF134" s="41"/>
      <c r="BJG134" s="41"/>
      <c r="BJH134" s="41"/>
      <c r="BJI134" s="42"/>
      <c r="BJJ134" s="41"/>
      <c r="BJK134" s="43"/>
      <c r="BJL134" s="44"/>
      <c r="BJM134" s="41"/>
      <c r="BJN134" s="41"/>
      <c r="BJO134" s="41"/>
      <c r="BJP134" s="38"/>
      <c r="BJQ134" s="38"/>
      <c r="BJR134" s="38"/>
      <c r="BJS134" s="38"/>
      <c r="BJT134" s="39"/>
      <c r="BJU134" s="40"/>
      <c r="BJV134" s="41"/>
      <c r="BJW134" s="41"/>
      <c r="BJX134" s="41"/>
      <c r="BJY134" s="42"/>
      <c r="BJZ134" s="41"/>
      <c r="BKA134" s="43"/>
      <c r="BKB134" s="44"/>
      <c r="BKC134" s="41"/>
      <c r="BKD134" s="41"/>
      <c r="BKE134" s="41"/>
      <c r="BKF134" s="38"/>
      <c r="BKG134" s="38"/>
      <c r="BKH134" s="38"/>
      <c r="BKI134" s="38"/>
      <c r="BKJ134" s="39"/>
      <c r="BKK134" s="40"/>
      <c r="BKL134" s="41"/>
      <c r="BKM134" s="41"/>
      <c r="BKN134" s="41"/>
      <c r="BKO134" s="42"/>
      <c r="BKP134" s="41"/>
      <c r="BKQ134" s="43"/>
      <c r="BKR134" s="44"/>
      <c r="BKS134" s="41"/>
      <c r="BKT134" s="41"/>
      <c r="BKU134" s="41"/>
      <c r="BKV134" s="38"/>
      <c r="BKW134" s="38"/>
      <c r="BKX134" s="38"/>
      <c r="BKY134" s="38"/>
      <c r="BKZ134" s="39"/>
      <c r="BLA134" s="40"/>
      <c r="BLB134" s="41"/>
      <c r="BLC134" s="41"/>
      <c r="BLD134" s="41"/>
      <c r="BLE134" s="42"/>
      <c r="BLF134" s="41"/>
      <c r="BLG134" s="43"/>
      <c r="BLH134" s="44"/>
      <c r="BLI134" s="41"/>
      <c r="BLJ134" s="41"/>
      <c r="BLK134" s="41"/>
      <c r="BLL134" s="38"/>
      <c r="BLM134" s="38"/>
      <c r="BLN134" s="38"/>
      <c r="BLO134" s="38"/>
      <c r="BLP134" s="39"/>
      <c r="BLQ134" s="40"/>
      <c r="BLR134" s="41"/>
      <c r="BLS134" s="41"/>
      <c r="BLT134" s="41"/>
      <c r="BLU134" s="42"/>
      <c r="BLV134" s="41"/>
      <c r="BLW134" s="43"/>
      <c r="BLX134" s="44"/>
      <c r="BLY134" s="41"/>
      <c r="BLZ134" s="41"/>
      <c r="BMA134" s="41"/>
      <c r="BMB134" s="38"/>
      <c r="BMC134" s="38"/>
      <c r="BMD134" s="38"/>
      <c r="BME134" s="38"/>
      <c r="BMF134" s="39"/>
      <c r="BMG134" s="40"/>
      <c r="BMH134" s="41"/>
      <c r="BMI134" s="41"/>
      <c r="BMJ134" s="41"/>
      <c r="BMK134" s="42"/>
      <c r="BML134" s="41"/>
      <c r="BMM134" s="43"/>
      <c r="BMN134" s="44"/>
      <c r="BMO134" s="41"/>
      <c r="BMP134" s="41"/>
      <c r="BMQ134" s="41"/>
      <c r="BMR134" s="38"/>
      <c r="BMS134" s="38"/>
      <c r="BMT134" s="38"/>
      <c r="BMU134" s="38"/>
      <c r="BMV134" s="39"/>
      <c r="BMW134" s="40"/>
      <c r="BMX134" s="41"/>
      <c r="BMY134" s="41"/>
      <c r="BMZ134" s="41"/>
      <c r="BNA134" s="42"/>
      <c r="BNB134" s="41"/>
      <c r="BNC134" s="43"/>
      <c r="BND134" s="44"/>
      <c r="BNE134" s="41"/>
      <c r="BNF134" s="41"/>
      <c r="BNG134" s="41"/>
      <c r="BNH134" s="38"/>
      <c r="BNI134" s="38"/>
      <c r="BNJ134" s="38"/>
      <c r="BNK134" s="38"/>
      <c r="BNL134" s="39"/>
      <c r="BNM134" s="40"/>
      <c r="BNN134" s="41"/>
      <c r="BNO134" s="41"/>
      <c r="BNP134" s="41"/>
      <c r="BNQ134" s="42"/>
      <c r="BNR134" s="41"/>
      <c r="BNS134" s="43"/>
      <c r="BNT134" s="44"/>
      <c r="BNU134" s="41"/>
      <c r="BNV134" s="41"/>
      <c r="BNW134" s="41"/>
      <c r="BNX134" s="38"/>
      <c r="BNY134" s="38"/>
      <c r="BNZ134" s="38"/>
      <c r="BOA134" s="38"/>
      <c r="BOB134" s="39"/>
      <c r="BOC134" s="40"/>
      <c r="BOD134" s="41"/>
      <c r="BOE134" s="41"/>
      <c r="BOF134" s="41"/>
      <c r="BOG134" s="42"/>
      <c r="BOH134" s="41"/>
      <c r="BOI134" s="43"/>
      <c r="BOJ134" s="44"/>
      <c r="BOK134" s="41"/>
      <c r="BOL134" s="41"/>
      <c r="BOM134" s="41"/>
      <c r="BON134" s="38"/>
      <c r="BOO134" s="38"/>
      <c r="BOP134" s="38"/>
      <c r="BOQ134" s="38"/>
      <c r="BOR134" s="39"/>
      <c r="BOS134" s="40"/>
      <c r="BOT134" s="41"/>
      <c r="BOU134" s="41"/>
      <c r="BOV134" s="41"/>
      <c r="BOW134" s="42"/>
      <c r="BOX134" s="41"/>
      <c r="BOY134" s="43"/>
      <c r="BOZ134" s="44"/>
      <c r="BPA134" s="41"/>
      <c r="BPB134" s="41"/>
      <c r="BPC134" s="41"/>
      <c r="BPD134" s="38"/>
      <c r="BPE134" s="38"/>
      <c r="BPF134" s="38"/>
      <c r="BPG134" s="38"/>
      <c r="BPH134" s="39"/>
      <c r="BPI134" s="40"/>
      <c r="BPJ134" s="41"/>
      <c r="BPK134" s="41"/>
      <c r="BPL134" s="41"/>
      <c r="BPM134" s="42"/>
      <c r="BPN134" s="41"/>
      <c r="BPO134" s="43"/>
      <c r="BPP134" s="44"/>
      <c r="BPQ134" s="41"/>
      <c r="BPR134" s="41"/>
      <c r="BPS134" s="41"/>
      <c r="BPT134" s="38"/>
      <c r="BPU134" s="38"/>
      <c r="BPV134" s="38"/>
      <c r="BPW134" s="38"/>
      <c r="BPX134" s="39"/>
      <c r="BPY134" s="40"/>
      <c r="BPZ134" s="41"/>
      <c r="BQA134" s="41"/>
      <c r="BQB134" s="41"/>
      <c r="BQC134" s="42"/>
      <c r="BQD134" s="41"/>
      <c r="BQE134" s="43"/>
      <c r="BQF134" s="44"/>
      <c r="BQG134" s="41"/>
      <c r="BQH134" s="41"/>
      <c r="BQI134" s="41"/>
      <c r="BQJ134" s="38"/>
      <c r="BQK134" s="38"/>
      <c r="BQL134" s="38"/>
      <c r="BQM134" s="38"/>
      <c r="BQN134" s="39"/>
      <c r="BQO134" s="40"/>
      <c r="BQP134" s="41"/>
      <c r="BQQ134" s="41"/>
      <c r="BQR134" s="41"/>
      <c r="BQS134" s="42"/>
      <c r="BQT134" s="41"/>
      <c r="BQU134" s="43"/>
      <c r="BQV134" s="44"/>
      <c r="BQW134" s="41"/>
      <c r="BQX134" s="41"/>
      <c r="BQY134" s="41"/>
      <c r="BQZ134" s="38"/>
      <c r="BRA134" s="38"/>
      <c r="BRB134" s="38"/>
      <c r="BRC134" s="38"/>
      <c r="BRD134" s="39"/>
      <c r="BRE134" s="40"/>
      <c r="BRF134" s="41"/>
      <c r="BRG134" s="41"/>
      <c r="BRH134" s="41"/>
      <c r="BRI134" s="42"/>
      <c r="BRJ134" s="41"/>
      <c r="BRK134" s="43"/>
      <c r="BRL134" s="44"/>
      <c r="BRM134" s="41"/>
      <c r="BRN134" s="41"/>
      <c r="BRO134" s="41"/>
      <c r="BRP134" s="38"/>
      <c r="BRQ134" s="38"/>
      <c r="BRR134" s="38"/>
      <c r="BRS134" s="38"/>
      <c r="BRT134" s="39"/>
      <c r="BRU134" s="40"/>
      <c r="BRV134" s="41"/>
      <c r="BRW134" s="41"/>
      <c r="BRX134" s="41"/>
      <c r="BRY134" s="42"/>
      <c r="BRZ134" s="41"/>
      <c r="BSA134" s="43"/>
      <c r="BSB134" s="44"/>
      <c r="BSC134" s="41"/>
      <c r="BSD134" s="41"/>
      <c r="BSE134" s="41"/>
      <c r="BSF134" s="38"/>
      <c r="BSG134" s="38"/>
      <c r="BSH134" s="38"/>
      <c r="BSI134" s="38"/>
      <c r="BSJ134" s="39"/>
      <c r="BSK134" s="40"/>
      <c r="BSL134" s="41"/>
      <c r="BSM134" s="41"/>
      <c r="BSN134" s="41"/>
      <c r="BSO134" s="42"/>
      <c r="BSP134" s="41"/>
      <c r="BSQ134" s="43"/>
      <c r="BSR134" s="44"/>
      <c r="BSS134" s="41"/>
      <c r="BST134" s="41"/>
      <c r="BSU134" s="41"/>
      <c r="BSV134" s="38"/>
      <c r="BSW134" s="38"/>
      <c r="BSX134" s="38"/>
      <c r="BSY134" s="38"/>
      <c r="BSZ134" s="39"/>
      <c r="BTA134" s="40"/>
      <c r="BTB134" s="41"/>
      <c r="BTC134" s="41"/>
      <c r="BTD134" s="41"/>
      <c r="BTE134" s="42"/>
      <c r="BTF134" s="41"/>
      <c r="BTG134" s="43"/>
      <c r="BTH134" s="44"/>
      <c r="BTI134" s="41"/>
      <c r="BTJ134" s="41"/>
      <c r="BTK134" s="41"/>
      <c r="BTL134" s="38"/>
      <c r="BTM134" s="38"/>
      <c r="BTN134" s="38"/>
      <c r="BTO134" s="38"/>
      <c r="BTP134" s="39"/>
      <c r="BTQ134" s="40"/>
      <c r="BTR134" s="41"/>
      <c r="BTS134" s="41"/>
      <c r="BTT134" s="41"/>
      <c r="BTU134" s="42"/>
      <c r="BTV134" s="41"/>
      <c r="BTW134" s="43"/>
      <c r="BTX134" s="44"/>
      <c r="BTY134" s="41"/>
      <c r="BTZ134" s="41"/>
      <c r="BUA134" s="41"/>
      <c r="BUB134" s="38"/>
      <c r="BUC134" s="38"/>
      <c r="BUD134" s="38"/>
      <c r="BUE134" s="38"/>
      <c r="BUF134" s="39"/>
      <c r="BUG134" s="40"/>
      <c r="BUH134" s="41"/>
      <c r="BUI134" s="41"/>
      <c r="BUJ134" s="41"/>
      <c r="BUK134" s="42"/>
      <c r="BUL134" s="41"/>
      <c r="BUM134" s="43"/>
      <c r="BUN134" s="44"/>
      <c r="BUO134" s="41"/>
      <c r="BUP134" s="41"/>
      <c r="BUQ134" s="41"/>
      <c r="BUR134" s="38"/>
      <c r="BUS134" s="38"/>
      <c r="BUT134" s="38"/>
      <c r="BUU134" s="38"/>
      <c r="BUV134" s="39"/>
      <c r="BUW134" s="40"/>
      <c r="BUX134" s="41"/>
      <c r="BUY134" s="41"/>
      <c r="BUZ134" s="41"/>
      <c r="BVA134" s="42"/>
      <c r="BVB134" s="41"/>
      <c r="BVC134" s="43"/>
      <c r="BVD134" s="44"/>
      <c r="BVE134" s="41"/>
      <c r="BVF134" s="41"/>
      <c r="BVG134" s="41"/>
      <c r="BVH134" s="38"/>
      <c r="BVI134" s="38"/>
      <c r="BVJ134" s="38"/>
      <c r="BVK134" s="38"/>
      <c r="BVL134" s="39"/>
      <c r="BVM134" s="40"/>
      <c r="BVN134" s="41"/>
      <c r="BVO134" s="41"/>
      <c r="BVP134" s="41"/>
      <c r="BVQ134" s="42"/>
      <c r="BVR134" s="41"/>
      <c r="BVS134" s="43"/>
      <c r="BVT134" s="44"/>
      <c r="BVU134" s="41"/>
      <c r="BVV134" s="41"/>
      <c r="BVW134" s="41"/>
      <c r="BVX134" s="38"/>
      <c r="BVY134" s="38"/>
      <c r="BVZ134" s="38"/>
      <c r="BWA134" s="38"/>
      <c r="BWB134" s="39"/>
      <c r="BWC134" s="40"/>
      <c r="BWD134" s="41"/>
      <c r="BWE134" s="41"/>
      <c r="BWF134" s="41"/>
      <c r="BWG134" s="42"/>
      <c r="BWH134" s="41"/>
      <c r="BWI134" s="43"/>
      <c r="BWJ134" s="44"/>
      <c r="BWK134" s="41"/>
      <c r="BWL134" s="41"/>
      <c r="BWM134" s="41"/>
      <c r="BWN134" s="38"/>
      <c r="BWO134" s="38"/>
      <c r="BWP134" s="38"/>
      <c r="BWQ134" s="38"/>
      <c r="BWR134" s="39"/>
      <c r="BWS134" s="40"/>
      <c r="BWT134" s="41"/>
      <c r="BWU134" s="41"/>
      <c r="BWV134" s="41"/>
      <c r="BWW134" s="42"/>
      <c r="BWX134" s="41"/>
      <c r="BWY134" s="43"/>
      <c r="BWZ134" s="44"/>
      <c r="BXA134" s="41"/>
      <c r="BXB134" s="41"/>
      <c r="BXC134" s="41"/>
      <c r="BXD134" s="38"/>
      <c r="BXE134" s="38"/>
      <c r="BXF134" s="38"/>
      <c r="BXG134" s="38"/>
      <c r="BXH134" s="39"/>
      <c r="BXI134" s="40"/>
      <c r="BXJ134" s="41"/>
      <c r="BXK134" s="41"/>
      <c r="BXL134" s="41"/>
      <c r="BXM134" s="42"/>
      <c r="BXN134" s="41"/>
      <c r="BXO134" s="43"/>
      <c r="BXP134" s="44"/>
      <c r="BXQ134" s="41"/>
      <c r="BXR134" s="41"/>
      <c r="BXS134" s="41"/>
      <c r="BXT134" s="38"/>
      <c r="BXU134" s="38"/>
      <c r="BXV134" s="38"/>
      <c r="BXW134" s="38"/>
      <c r="BXX134" s="39"/>
      <c r="BXY134" s="40"/>
      <c r="BXZ134" s="41"/>
      <c r="BYA134" s="41"/>
      <c r="BYB134" s="41"/>
      <c r="BYC134" s="42"/>
      <c r="BYD134" s="41"/>
      <c r="BYE134" s="43"/>
      <c r="BYF134" s="44"/>
      <c r="BYG134" s="41"/>
      <c r="BYH134" s="41"/>
      <c r="BYI134" s="41"/>
      <c r="BYJ134" s="38"/>
      <c r="BYK134" s="38"/>
      <c r="BYL134" s="38"/>
      <c r="BYM134" s="38"/>
      <c r="BYN134" s="39"/>
      <c r="BYO134" s="40"/>
      <c r="BYP134" s="41"/>
      <c r="BYQ134" s="41"/>
      <c r="BYR134" s="41"/>
      <c r="BYS134" s="42"/>
      <c r="BYT134" s="41"/>
      <c r="BYU134" s="43"/>
      <c r="BYV134" s="44"/>
      <c r="BYW134" s="41"/>
      <c r="BYX134" s="41"/>
      <c r="BYY134" s="41"/>
      <c r="BYZ134" s="38"/>
      <c r="BZA134" s="38"/>
      <c r="BZB134" s="38"/>
      <c r="BZC134" s="38"/>
      <c r="BZD134" s="39"/>
      <c r="BZE134" s="40"/>
      <c r="BZF134" s="41"/>
      <c r="BZG134" s="41"/>
      <c r="BZH134" s="41"/>
      <c r="BZI134" s="42"/>
      <c r="BZJ134" s="41"/>
      <c r="BZK134" s="43"/>
      <c r="BZL134" s="44"/>
      <c r="BZM134" s="41"/>
      <c r="BZN134" s="41"/>
      <c r="BZO134" s="41"/>
      <c r="BZP134" s="38"/>
      <c r="BZQ134" s="38"/>
      <c r="BZR134" s="38"/>
      <c r="BZS134" s="38"/>
      <c r="BZT134" s="39"/>
      <c r="BZU134" s="40"/>
      <c r="BZV134" s="41"/>
      <c r="BZW134" s="41"/>
      <c r="BZX134" s="41"/>
      <c r="BZY134" s="42"/>
      <c r="BZZ134" s="41"/>
      <c r="CAA134" s="43"/>
      <c r="CAB134" s="44"/>
      <c r="CAC134" s="41"/>
      <c r="CAD134" s="41"/>
      <c r="CAE134" s="41"/>
      <c r="CAF134" s="38"/>
      <c r="CAG134" s="38"/>
      <c r="CAH134" s="38"/>
      <c r="CAI134" s="38"/>
      <c r="CAJ134" s="39"/>
      <c r="CAK134" s="40"/>
      <c r="CAL134" s="41"/>
      <c r="CAM134" s="41"/>
      <c r="CAN134" s="41"/>
      <c r="CAO134" s="42"/>
      <c r="CAP134" s="41"/>
      <c r="CAQ134" s="43"/>
      <c r="CAR134" s="44"/>
      <c r="CAS134" s="41"/>
      <c r="CAT134" s="41"/>
      <c r="CAU134" s="41"/>
      <c r="CAV134" s="38"/>
      <c r="CAW134" s="38"/>
      <c r="CAX134" s="38"/>
      <c r="CAY134" s="38"/>
      <c r="CAZ134" s="39"/>
      <c r="CBA134" s="40"/>
      <c r="CBB134" s="41"/>
      <c r="CBC134" s="41"/>
      <c r="CBD134" s="41"/>
      <c r="CBE134" s="42"/>
      <c r="CBF134" s="41"/>
      <c r="CBG134" s="43"/>
      <c r="CBH134" s="44"/>
      <c r="CBI134" s="41"/>
      <c r="CBJ134" s="41"/>
      <c r="CBK134" s="41"/>
      <c r="CBL134" s="38"/>
      <c r="CBM134" s="38"/>
      <c r="CBN134" s="38"/>
      <c r="CBO134" s="38"/>
      <c r="CBP134" s="39"/>
      <c r="CBQ134" s="40"/>
      <c r="CBR134" s="41"/>
      <c r="CBS134" s="41"/>
      <c r="CBT134" s="41"/>
      <c r="CBU134" s="42"/>
      <c r="CBV134" s="41"/>
      <c r="CBW134" s="43"/>
      <c r="CBX134" s="44"/>
      <c r="CBY134" s="41"/>
      <c r="CBZ134" s="41"/>
      <c r="CCA134" s="41"/>
      <c r="CCB134" s="38"/>
      <c r="CCC134" s="38"/>
      <c r="CCD134" s="38"/>
      <c r="CCE134" s="38"/>
      <c r="CCF134" s="39"/>
      <c r="CCG134" s="40"/>
      <c r="CCH134" s="41"/>
      <c r="CCI134" s="41"/>
      <c r="CCJ134" s="41"/>
      <c r="CCK134" s="42"/>
      <c r="CCL134" s="41"/>
      <c r="CCM134" s="43"/>
      <c r="CCN134" s="44"/>
      <c r="CCO134" s="41"/>
      <c r="CCP134" s="41"/>
      <c r="CCQ134" s="41"/>
      <c r="CCR134" s="38"/>
      <c r="CCS134" s="38"/>
      <c r="CCT134" s="38"/>
      <c r="CCU134" s="38"/>
      <c r="CCV134" s="39"/>
      <c r="CCW134" s="40"/>
      <c r="CCX134" s="41"/>
      <c r="CCY134" s="41"/>
      <c r="CCZ134" s="41"/>
      <c r="CDA134" s="42"/>
      <c r="CDB134" s="41"/>
      <c r="CDC134" s="43"/>
      <c r="CDD134" s="44"/>
      <c r="CDE134" s="41"/>
      <c r="CDF134" s="41"/>
      <c r="CDG134" s="41"/>
      <c r="CDH134" s="38"/>
      <c r="CDI134" s="38"/>
      <c r="CDJ134" s="38"/>
      <c r="CDK134" s="38"/>
      <c r="CDL134" s="39"/>
      <c r="CDM134" s="40"/>
      <c r="CDN134" s="41"/>
      <c r="CDO134" s="41"/>
      <c r="CDP134" s="41"/>
      <c r="CDQ134" s="42"/>
      <c r="CDR134" s="41"/>
      <c r="CDS134" s="43"/>
      <c r="CDT134" s="44"/>
      <c r="CDU134" s="41"/>
      <c r="CDV134" s="41"/>
      <c r="CDW134" s="41"/>
      <c r="CDX134" s="38"/>
      <c r="CDY134" s="38"/>
      <c r="CDZ134" s="38"/>
      <c r="CEA134" s="38"/>
      <c r="CEB134" s="39"/>
      <c r="CEC134" s="40"/>
      <c r="CED134" s="41"/>
      <c r="CEE134" s="41"/>
      <c r="CEF134" s="41"/>
      <c r="CEG134" s="42"/>
      <c r="CEH134" s="41"/>
      <c r="CEI134" s="43"/>
      <c r="CEJ134" s="44"/>
      <c r="CEK134" s="41"/>
      <c r="CEL134" s="41"/>
      <c r="CEM134" s="41"/>
      <c r="CEN134" s="38"/>
      <c r="CEO134" s="38"/>
      <c r="CEP134" s="38"/>
      <c r="CEQ134" s="38"/>
      <c r="CER134" s="39"/>
      <c r="CES134" s="40"/>
      <c r="CET134" s="41"/>
      <c r="CEU134" s="41"/>
      <c r="CEV134" s="41"/>
      <c r="CEW134" s="42"/>
      <c r="CEX134" s="41"/>
      <c r="CEY134" s="43"/>
      <c r="CEZ134" s="44"/>
      <c r="CFA134" s="41"/>
      <c r="CFB134" s="41"/>
      <c r="CFC134" s="41"/>
      <c r="CFD134" s="38"/>
      <c r="CFE134" s="38"/>
      <c r="CFF134" s="38"/>
      <c r="CFG134" s="38"/>
      <c r="CFH134" s="39"/>
      <c r="CFI134" s="40"/>
      <c r="CFJ134" s="41"/>
      <c r="CFK134" s="41"/>
      <c r="CFL134" s="41"/>
      <c r="CFM134" s="42"/>
      <c r="CFN134" s="41"/>
      <c r="CFO134" s="43"/>
      <c r="CFP134" s="44"/>
      <c r="CFQ134" s="41"/>
      <c r="CFR134" s="41"/>
      <c r="CFS134" s="41"/>
      <c r="CFT134" s="38"/>
      <c r="CFU134" s="38"/>
      <c r="CFV134" s="38"/>
      <c r="CFW134" s="38"/>
      <c r="CFX134" s="39"/>
      <c r="CFY134" s="40"/>
      <c r="CFZ134" s="41"/>
      <c r="CGA134" s="41"/>
      <c r="CGB134" s="41"/>
      <c r="CGC134" s="42"/>
      <c r="CGD134" s="41"/>
      <c r="CGE134" s="43"/>
      <c r="CGF134" s="44"/>
      <c r="CGG134" s="41"/>
      <c r="CGH134" s="41"/>
      <c r="CGI134" s="41"/>
      <c r="CGJ134" s="38"/>
      <c r="CGK134" s="38"/>
      <c r="CGL134" s="38"/>
      <c r="CGM134" s="38"/>
      <c r="CGN134" s="39"/>
      <c r="CGO134" s="40"/>
      <c r="CGP134" s="41"/>
      <c r="CGQ134" s="41"/>
      <c r="CGR134" s="41"/>
      <c r="CGS134" s="42"/>
      <c r="CGT134" s="41"/>
      <c r="CGU134" s="43"/>
      <c r="CGV134" s="44"/>
      <c r="CGW134" s="41"/>
      <c r="CGX134" s="41"/>
      <c r="CGY134" s="41"/>
      <c r="CGZ134" s="38"/>
      <c r="CHA134" s="38"/>
      <c r="CHB134" s="38"/>
      <c r="CHC134" s="38"/>
      <c r="CHD134" s="39"/>
      <c r="CHE134" s="40"/>
      <c r="CHF134" s="41"/>
      <c r="CHG134" s="41"/>
      <c r="CHH134" s="41"/>
      <c r="CHI134" s="42"/>
      <c r="CHJ134" s="41"/>
      <c r="CHK134" s="43"/>
      <c r="CHL134" s="44"/>
      <c r="CHM134" s="41"/>
      <c r="CHN134" s="41"/>
      <c r="CHO134" s="41"/>
      <c r="CHP134" s="38"/>
      <c r="CHQ134" s="38"/>
      <c r="CHR134" s="38"/>
      <c r="CHS134" s="38"/>
      <c r="CHT134" s="39"/>
      <c r="CHU134" s="40"/>
      <c r="CHV134" s="41"/>
      <c r="CHW134" s="41"/>
      <c r="CHX134" s="41"/>
      <c r="CHY134" s="42"/>
      <c r="CHZ134" s="41"/>
      <c r="CIA134" s="43"/>
      <c r="CIB134" s="44"/>
      <c r="CIC134" s="41"/>
      <c r="CID134" s="41"/>
      <c r="CIE134" s="41"/>
      <c r="CIF134" s="38"/>
      <c r="CIG134" s="38"/>
      <c r="CIH134" s="38"/>
      <c r="CII134" s="38"/>
      <c r="CIJ134" s="39"/>
      <c r="CIK134" s="40"/>
      <c r="CIL134" s="41"/>
      <c r="CIM134" s="41"/>
      <c r="CIN134" s="41"/>
      <c r="CIO134" s="42"/>
      <c r="CIP134" s="41"/>
      <c r="CIQ134" s="43"/>
      <c r="CIR134" s="44"/>
      <c r="CIS134" s="41"/>
      <c r="CIT134" s="41"/>
      <c r="CIU134" s="41"/>
      <c r="CIV134" s="38"/>
      <c r="CIW134" s="38"/>
      <c r="CIX134" s="38"/>
      <c r="CIY134" s="38"/>
      <c r="CIZ134" s="39"/>
      <c r="CJA134" s="40"/>
      <c r="CJB134" s="41"/>
      <c r="CJC134" s="41"/>
      <c r="CJD134" s="41"/>
      <c r="CJE134" s="42"/>
      <c r="CJF134" s="41"/>
      <c r="CJG134" s="43"/>
      <c r="CJH134" s="44"/>
      <c r="CJI134" s="41"/>
      <c r="CJJ134" s="41"/>
      <c r="CJK134" s="41"/>
      <c r="CJL134" s="38"/>
      <c r="CJM134" s="38"/>
      <c r="CJN134" s="38"/>
      <c r="CJO134" s="38"/>
      <c r="CJP134" s="39"/>
      <c r="CJQ134" s="40"/>
      <c r="CJR134" s="41"/>
      <c r="CJS134" s="41"/>
      <c r="CJT134" s="41"/>
      <c r="CJU134" s="42"/>
      <c r="CJV134" s="41"/>
      <c r="CJW134" s="43"/>
      <c r="CJX134" s="44"/>
      <c r="CJY134" s="41"/>
      <c r="CJZ134" s="41"/>
      <c r="CKA134" s="41"/>
      <c r="CKB134" s="38"/>
      <c r="CKC134" s="38"/>
      <c r="CKD134" s="38"/>
      <c r="CKE134" s="38"/>
      <c r="CKF134" s="39"/>
      <c r="CKG134" s="40"/>
      <c r="CKH134" s="41"/>
      <c r="CKI134" s="41"/>
      <c r="CKJ134" s="41"/>
      <c r="CKK134" s="42"/>
      <c r="CKL134" s="41"/>
      <c r="CKM134" s="43"/>
      <c r="CKN134" s="44"/>
      <c r="CKO134" s="41"/>
      <c r="CKP134" s="41"/>
      <c r="CKQ134" s="41"/>
      <c r="CKR134" s="38"/>
      <c r="CKS134" s="38"/>
      <c r="CKT134" s="38"/>
      <c r="CKU134" s="38"/>
      <c r="CKV134" s="39"/>
      <c r="CKW134" s="40"/>
      <c r="CKX134" s="41"/>
      <c r="CKY134" s="41"/>
      <c r="CKZ134" s="41"/>
      <c r="CLA134" s="42"/>
      <c r="CLB134" s="41"/>
      <c r="CLC134" s="43"/>
      <c r="CLD134" s="44"/>
      <c r="CLE134" s="41"/>
      <c r="CLF134" s="41"/>
      <c r="CLG134" s="41"/>
      <c r="CLH134" s="38"/>
      <c r="CLI134" s="38"/>
      <c r="CLJ134" s="38"/>
      <c r="CLK134" s="38"/>
      <c r="CLL134" s="39"/>
      <c r="CLM134" s="40"/>
      <c r="CLN134" s="41"/>
      <c r="CLO134" s="41"/>
      <c r="CLP134" s="41"/>
      <c r="CLQ134" s="42"/>
      <c r="CLR134" s="41"/>
      <c r="CLS134" s="43"/>
      <c r="CLT134" s="44"/>
      <c r="CLU134" s="41"/>
      <c r="CLV134" s="41"/>
      <c r="CLW134" s="41"/>
      <c r="CLX134" s="38"/>
      <c r="CLY134" s="38"/>
      <c r="CLZ134" s="38"/>
      <c r="CMA134" s="38"/>
      <c r="CMB134" s="39"/>
      <c r="CMC134" s="40"/>
      <c r="CMD134" s="41"/>
      <c r="CME134" s="41"/>
      <c r="CMF134" s="41"/>
      <c r="CMG134" s="42"/>
      <c r="CMH134" s="41"/>
      <c r="CMI134" s="43"/>
      <c r="CMJ134" s="44"/>
      <c r="CMK134" s="41"/>
      <c r="CML134" s="41"/>
      <c r="CMM134" s="41"/>
      <c r="CMN134" s="38"/>
      <c r="CMO134" s="38"/>
      <c r="CMP134" s="38"/>
      <c r="CMQ134" s="38"/>
      <c r="CMR134" s="39"/>
      <c r="CMS134" s="40"/>
      <c r="CMT134" s="41"/>
      <c r="CMU134" s="41"/>
      <c r="CMV134" s="41"/>
      <c r="CMW134" s="42"/>
      <c r="CMX134" s="41"/>
      <c r="CMY134" s="43"/>
      <c r="CMZ134" s="44"/>
      <c r="CNA134" s="41"/>
      <c r="CNB134" s="41"/>
      <c r="CNC134" s="41"/>
      <c r="CND134" s="38"/>
      <c r="CNE134" s="38"/>
      <c r="CNF134" s="38"/>
      <c r="CNG134" s="38"/>
      <c r="CNH134" s="39"/>
      <c r="CNI134" s="40"/>
      <c r="CNJ134" s="41"/>
      <c r="CNK134" s="41"/>
      <c r="CNL134" s="41"/>
      <c r="CNM134" s="42"/>
      <c r="CNN134" s="41"/>
      <c r="CNO134" s="43"/>
      <c r="CNP134" s="44"/>
      <c r="CNQ134" s="41"/>
      <c r="CNR134" s="41"/>
      <c r="CNS134" s="41"/>
      <c r="CNT134" s="38"/>
      <c r="CNU134" s="38"/>
      <c r="CNV134" s="38"/>
      <c r="CNW134" s="38"/>
      <c r="CNX134" s="39"/>
      <c r="CNY134" s="40"/>
      <c r="CNZ134" s="41"/>
      <c r="COA134" s="41"/>
      <c r="COB134" s="41"/>
      <c r="COC134" s="42"/>
      <c r="COD134" s="41"/>
      <c r="COE134" s="43"/>
      <c r="COF134" s="44"/>
      <c r="COG134" s="41"/>
      <c r="COH134" s="41"/>
      <c r="COI134" s="41"/>
      <c r="COJ134" s="38"/>
      <c r="COK134" s="38"/>
      <c r="COL134" s="38"/>
      <c r="COM134" s="38"/>
      <c r="CON134" s="39"/>
      <c r="COO134" s="40"/>
      <c r="COP134" s="41"/>
      <c r="COQ134" s="41"/>
      <c r="COR134" s="41"/>
      <c r="COS134" s="42"/>
      <c r="COT134" s="41"/>
      <c r="COU134" s="43"/>
      <c r="COV134" s="44"/>
      <c r="COW134" s="41"/>
      <c r="COX134" s="41"/>
      <c r="COY134" s="41"/>
      <c r="COZ134" s="38"/>
      <c r="CPA134" s="38"/>
      <c r="CPB134" s="38"/>
      <c r="CPC134" s="38"/>
      <c r="CPD134" s="39"/>
      <c r="CPE134" s="40"/>
      <c r="CPF134" s="41"/>
      <c r="CPG134" s="41"/>
      <c r="CPH134" s="41"/>
      <c r="CPI134" s="42"/>
      <c r="CPJ134" s="41"/>
      <c r="CPK134" s="43"/>
      <c r="CPL134" s="44"/>
      <c r="CPM134" s="41"/>
      <c r="CPN134" s="41"/>
      <c r="CPO134" s="41"/>
      <c r="CPP134" s="38"/>
      <c r="CPQ134" s="38"/>
      <c r="CPR134" s="38"/>
      <c r="CPS134" s="38"/>
      <c r="CPT134" s="39"/>
      <c r="CPU134" s="40"/>
      <c r="CPV134" s="41"/>
      <c r="CPW134" s="41"/>
      <c r="CPX134" s="41"/>
      <c r="CPY134" s="42"/>
      <c r="CPZ134" s="41"/>
      <c r="CQA134" s="43"/>
      <c r="CQB134" s="44"/>
      <c r="CQC134" s="41"/>
      <c r="CQD134" s="41"/>
      <c r="CQE134" s="41"/>
      <c r="CQF134" s="38"/>
      <c r="CQG134" s="38"/>
      <c r="CQH134" s="38"/>
      <c r="CQI134" s="38"/>
      <c r="CQJ134" s="39"/>
      <c r="CQK134" s="40"/>
      <c r="CQL134" s="41"/>
      <c r="CQM134" s="41"/>
      <c r="CQN134" s="41"/>
      <c r="CQO134" s="42"/>
      <c r="CQP134" s="41"/>
      <c r="CQQ134" s="43"/>
      <c r="CQR134" s="44"/>
      <c r="CQS134" s="41"/>
      <c r="CQT134" s="41"/>
      <c r="CQU134" s="41"/>
      <c r="CQV134" s="38"/>
      <c r="CQW134" s="38"/>
      <c r="CQX134" s="38"/>
      <c r="CQY134" s="38"/>
      <c r="CQZ134" s="39"/>
      <c r="CRA134" s="40"/>
      <c r="CRB134" s="41"/>
      <c r="CRC134" s="41"/>
      <c r="CRD134" s="41"/>
      <c r="CRE134" s="42"/>
      <c r="CRF134" s="41"/>
      <c r="CRG134" s="43"/>
      <c r="CRH134" s="44"/>
      <c r="CRI134" s="41"/>
      <c r="CRJ134" s="41"/>
      <c r="CRK134" s="41"/>
      <c r="CRL134" s="38"/>
      <c r="CRM134" s="38"/>
      <c r="CRN134" s="38"/>
      <c r="CRO134" s="38"/>
      <c r="CRP134" s="39"/>
      <c r="CRQ134" s="40"/>
      <c r="CRR134" s="41"/>
      <c r="CRS134" s="41"/>
      <c r="CRT134" s="41"/>
      <c r="CRU134" s="42"/>
      <c r="CRV134" s="41"/>
      <c r="CRW134" s="43"/>
      <c r="CRX134" s="44"/>
      <c r="CRY134" s="41"/>
      <c r="CRZ134" s="41"/>
      <c r="CSA134" s="41"/>
      <c r="CSB134" s="38"/>
      <c r="CSC134" s="38"/>
      <c r="CSD134" s="38"/>
      <c r="CSE134" s="38"/>
      <c r="CSF134" s="39"/>
      <c r="CSG134" s="40"/>
      <c r="CSH134" s="41"/>
      <c r="CSI134" s="41"/>
      <c r="CSJ134" s="41"/>
      <c r="CSK134" s="42"/>
      <c r="CSL134" s="41"/>
      <c r="CSM134" s="43"/>
      <c r="CSN134" s="44"/>
      <c r="CSO134" s="41"/>
      <c r="CSP134" s="41"/>
      <c r="CSQ134" s="41"/>
      <c r="CSR134" s="38"/>
      <c r="CSS134" s="38"/>
      <c r="CST134" s="38"/>
      <c r="CSU134" s="38"/>
      <c r="CSV134" s="39"/>
      <c r="CSW134" s="40"/>
      <c r="CSX134" s="41"/>
      <c r="CSY134" s="41"/>
      <c r="CSZ134" s="41"/>
      <c r="CTA134" s="42"/>
      <c r="CTB134" s="41"/>
      <c r="CTC134" s="43"/>
      <c r="CTD134" s="44"/>
      <c r="CTE134" s="41"/>
      <c r="CTF134" s="41"/>
      <c r="CTG134" s="41"/>
      <c r="CTH134" s="38"/>
      <c r="CTI134" s="38"/>
      <c r="CTJ134" s="38"/>
      <c r="CTK134" s="38"/>
      <c r="CTL134" s="39"/>
      <c r="CTM134" s="40"/>
      <c r="CTN134" s="41"/>
      <c r="CTO134" s="41"/>
      <c r="CTP134" s="41"/>
      <c r="CTQ134" s="42"/>
      <c r="CTR134" s="41"/>
      <c r="CTS134" s="43"/>
      <c r="CTT134" s="44"/>
      <c r="CTU134" s="41"/>
      <c r="CTV134" s="41"/>
      <c r="CTW134" s="41"/>
      <c r="CTX134" s="38"/>
      <c r="CTY134" s="38"/>
      <c r="CTZ134" s="38"/>
      <c r="CUA134" s="38"/>
      <c r="CUB134" s="39"/>
      <c r="CUC134" s="40"/>
      <c r="CUD134" s="41"/>
      <c r="CUE134" s="41"/>
      <c r="CUF134" s="41"/>
      <c r="CUG134" s="42"/>
      <c r="CUH134" s="41"/>
      <c r="CUI134" s="43"/>
      <c r="CUJ134" s="44"/>
      <c r="CUK134" s="41"/>
      <c r="CUL134" s="41"/>
      <c r="CUM134" s="41"/>
      <c r="CUN134" s="38"/>
      <c r="CUO134" s="38"/>
      <c r="CUP134" s="38"/>
      <c r="CUQ134" s="38"/>
      <c r="CUR134" s="39"/>
      <c r="CUS134" s="40"/>
      <c r="CUT134" s="41"/>
      <c r="CUU134" s="41"/>
      <c r="CUV134" s="41"/>
      <c r="CUW134" s="42"/>
      <c r="CUX134" s="41"/>
      <c r="CUY134" s="43"/>
      <c r="CUZ134" s="44"/>
      <c r="CVA134" s="41"/>
      <c r="CVB134" s="41"/>
      <c r="CVC134" s="41"/>
      <c r="CVD134" s="38"/>
      <c r="CVE134" s="38"/>
      <c r="CVF134" s="38"/>
      <c r="CVG134" s="38"/>
      <c r="CVH134" s="39"/>
      <c r="CVI134" s="40"/>
      <c r="CVJ134" s="41"/>
      <c r="CVK134" s="41"/>
      <c r="CVL134" s="41"/>
      <c r="CVM134" s="42"/>
      <c r="CVN134" s="41"/>
      <c r="CVO134" s="43"/>
      <c r="CVP134" s="44"/>
      <c r="CVQ134" s="41"/>
      <c r="CVR134" s="41"/>
      <c r="CVS134" s="41"/>
      <c r="CVT134" s="38"/>
      <c r="CVU134" s="38"/>
      <c r="CVV134" s="38"/>
      <c r="CVW134" s="38"/>
      <c r="CVX134" s="39"/>
      <c r="CVY134" s="40"/>
      <c r="CVZ134" s="41"/>
      <c r="CWA134" s="41"/>
      <c r="CWB134" s="41"/>
      <c r="CWC134" s="42"/>
      <c r="CWD134" s="41"/>
      <c r="CWE134" s="43"/>
      <c r="CWF134" s="44"/>
      <c r="CWG134" s="41"/>
      <c r="CWH134" s="41"/>
      <c r="CWI134" s="41"/>
      <c r="CWJ134" s="38"/>
      <c r="CWK134" s="38"/>
      <c r="CWL134" s="38"/>
      <c r="CWM134" s="38"/>
      <c r="CWN134" s="39"/>
      <c r="CWO134" s="40"/>
      <c r="CWP134" s="41"/>
      <c r="CWQ134" s="41"/>
      <c r="CWR134" s="41"/>
      <c r="CWS134" s="42"/>
      <c r="CWT134" s="41"/>
      <c r="CWU134" s="43"/>
      <c r="CWV134" s="44"/>
      <c r="CWW134" s="41"/>
      <c r="CWX134" s="41"/>
      <c r="CWY134" s="41"/>
      <c r="CWZ134" s="38"/>
      <c r="CXA134" s="38"/>
      <c r="CXB134" s="38"/>
      <c r="CXC134" s="38"/>
      <c r="CXD134" s="39"/>
      <c r="CXE134" s="40"/>
      <c r="CXF134" s="41"/>
      <c r="CXG134" s="41"/>
      <c r="CXH134" s="41"/>
      <c r="CXI134" s="42"/>
      <c r="CXJ134" s="41"/>
      <c r="CXK134" s="43"/>
      <c r="CXL134" s="44"/>
      <c r="CXM134" s="41"/>
      <c r="CXN134" s="41"/>
      <c r="CXO134" s="41"/>
      <c r="CXP134" s="38"/>
      <c r="CXQ134" s="38"/>
      <c r="CXR134" s="38"/>
      <c r="CXS134" s="38"/>
      <c r="CXT134" s="39"/>
      <c r="CXU134" s="40"/>
      <c r="CXV134" s="41"/>
      <c r="CXW134" s="41"/>
      <c r="CXX134" s="41"/>
      <c r="CXY134" s="42"/>
      <c r="CXZ134" s="41"/>
      <c r="CYA134" s="43"/>
      <c r="CYB134" s="44"/>
      <c r="CYC134" s="41"/>
      <c r="CYD134" s="41"/>
      <c r="CYE134" s="41"/>
      <c r="CYF134" s="38"/>
      <c r="CYG134" s="38"/>
      <c r="CYH134" s="38"/>
      <c r="CYI134" s="38"/>
      <c r="CYJ134" s="39"/>
      <c r="CYK134" s="40"/>
      <c r="CYL134" s="41"/>
      <c r="CYM134" s="41"/>
      <c r="CYN134" s="41"/>
      <c r="CYO134" s="42"/>
      <c r="CYP134" s="41"/>
      <c r="CYQ134" s="43"/>
      <c r="CYR134" s="44"/>
      <c r="CYS134" s="41"/>
      <c r="CYT134" s="41"/>
      <c r="CYU134" s="41"/>
      <c r="CYV134" s="38"/>
      <c r="CYW134" s="38"/>
      <c r="CYX134" s="38"/>
      <c r="CYY134" s="38"/>
      <c r="CYZ134" s="39"/>
      <c r="CZA134" s="40"/>
      <c r="CZB134" s="41"/>
      <c r="CZC134" s="41"/>
      <c r="CZD134" s="41"/>
      <c r="CZE134" s="42"/>
      <c r="CZF134" s="41"/>
      <c r="CZG134" s="43"/>
      <c r="CZH134" s="44"/>
      <c r="CZI134" s="41"/>
      <c r="CZJ134" s="41"/>
      <c r="CZK134" s="41"/>
      <c r="CZL134" s="38"/>
      <c r="CZM134" s="38"/>
      <c r="CZN134" s="38"/>
      <c r="CZO134" s="38"/>
      <c r="CZP134" s="39"/>
      <c r="CZQ134" s="40"/>
      <c r="CZR134" s="41"/>
      <c r="CZS134" s="41"/>
      <c r="CZT134" s="41"/>
      <c r="CZU134" s="42"/>
      <c r="CZV134" s="41"/>
      <c r="CZW134" s="43"/>
      <c r="CZX134" s="44"/>
      <c r="CZY134" s="41"/>
      <c r="CZZ134" s="41"/>
      <c r="DAA134" s="41"/>
      <c r="DAB134" s="38"/>
      <c r="DAC134" s="38"/>
      <c r="DAD134" s="38"/>
      <c r="DAE134" s="38"/>
      <c r="DAF134" s="39"/>
      <c r="DAG134" s="40"/>
      <c r="DAH134" s="41"/>
      <c r="DAI134" s="41"/>
      <c r="DAJ134" s="41"/>
      <c r="DAK134" s="42"/>
      <c r="DAL134" s="41"/>
      <c r="DAM134" s="43"/>
      <c r="DAN134" s="44"/>
      <c r="DAO134" s="41"/>
      <c r="DAP134" s="41"/>
      <c r="DAQ134" s="41"/>
      <c r="DAR134" s="38"/>
      <c r="DAS134" s="38"/>
      <c r="DAT134" s="38"/>
      <c r="DAU134" s="38"/>
      <c r="DAV134" s="39"/>
      <c r="DAW134" s="40"/>
      <c r="DAX134" s="41"/>
      <c r="DAY134" s="41"/>
      <c r="DAZ134" s="41"/>
      <c r="DBA134" s="42"/>
      <c r="DBB134" s="41"/>
      <c r="DBC134" s="43"/>
      <c r="DBD134" s="44"/>
      <c r="DBE134" s="41"/>
      <c r="DBF134" s="41"/>
      <c r="DBG134" s="41"/>
      <c r="DBH134" s="38"/>
      <c r="DBI134" s="38"/>
      <c r="DBJ134" s="38"/>
      <c r="DBK134" s="38"/>
      <c r="DBL134" s="39"/>
      <c r="DBM134" s="40"/>
      <c r="DBN134" s="41"/>
      <c r="DBO134" s="41"/>
      <c r="DBP134" s="41"/>
      <c r="DBQ134" s="42"/>
      <c r="DBR134" s="41"/>
      <c r="DBS134" s="43"/>
      <c r="DBT134" s="44"/>
      <c r="DBU134" s="41"/>
      <c r="DBV134" s="41"/>
      <c r="DBW134" s="41"/>
      <c r="DBX134" s="38"/>
      <c r="DBY134" s="38"/>
      <c r="DBZ134" s="38"/>
      <c r="DCA134" s="38"/>
      <c r="DCB134" s="39"/>
      <c r="DCC134" s="40"/>
      <c r="DCD134" s="41"/>
      <c r="DCE134" s="41"/>
      <c r="DCF134" s="41"/>
      <c r="DCG134" s="42"/>
      <c r="DCH134" s="41"/>
      <c r="DCI134" s="43"/>
      <c r="DCJ134" s="44"/>
      <c r="DCK134" s="41"/>
      <c r="DCL134" s="41"/>
      <c r="DCM134" s="41"/>
      <c r="DCN134" s="38"/>
      <c r="DCO134" s="38"/>
      <c r="DCP134" s="38"/>
      <c r="DCQ134" s="38"/>
      <c r="DCR134" s="39"/>
      <c r="DCS134" s="40"/>
      <c r="DCT134" s="41"/>
      <c r="DCU134" s="41"/>
      <c r="DCV134" s="41"/>
      <c r="DCW134" s="42"/>
      <c r="DCX134" s="41"/>
      <c r="DCY134" s="43"/>
      <c r="DCZ134" s="44"/>
      <c r="DDA134" s="41"/>
      <c r="DDB134" s="41"/>
      <c r="DDC134" s="41"/>
      <c r="DDD134" s="38"/>
      <c r="DDE134" s="38"/>
      <c r="DDF134" s="38"/>
      <c r="DDG134" s="38"/>
      <c r="DDH134" s="39"/>
      <c r="DDI134" s="40"/>
      <c r="DDJ134" s="41"/>
      <c r="DDK134" s="41"/>
      <c r="DDL134" s="41"/>
      <c r="DDM134" s="42"/>
      <c r="DDN134" s="41"/>
      <c r="DDO134" s="43"/>
      <c r="DDP134" s="44"/>
      <c r="DDQ134" s="41"/>
      <c r="DDR134" s="41"/>
      <c r="DDS134" s="41"/>
      <c r="DDT134" s="38"/>
      <c r="DDU134" s="38"/>
      <c r="DDV134" s="38"/>
      <c r="DDW134" s="38"/>
      <c r="DDX134" s="39"/>
      <c r="DDY134" s="40"/>
      <c r="DDZ134" s="41"/>
      <c r="DEA134" s="41"/>
      <c r="DEB134" s="41"/>
      <c r="DEC134" s="42"/>
      <c r="DED134" s="41"/>
      <c r="DEE134" s="43"/>
      <c r="DEF134" s="44"/>
      <c r="DEG134" s="41"/>
      <c r="DEH134" s="41"/>
      <c r="DEI134" s="41"/>
      <c r="DEJ134" s="38"/>
      <c r="DEK134" s="38"/>
      <c r="DEL134" s="38"/>
      <c r="DEM134" s="38"/>
      <c r="DEN134" s="39"/>
      <c r="DEO134" s="40"/>
      <c r="DEP134" s="41"/>
      <c r="DEQ134" s="41"/>
      <c r="DER134" s="41"/>
      <c r="DES134" s="42"/>
      <c r="DET134" s="41"/>
      <c r="DEU134" s="43"/>
      <c r="DEV134" s="44"/>
      <c r="DEW134" s="41"/>
      <c r="DEX134" s="41"/>
      <c r="DEY134" s="41"/>
      <c r="DEZ134" s="38"/>
      <c r="DFA134" s="38"/>
      <c r="DFB134" s="38"/>
      <c r="DFC134" s="38"/>
      <c r="DFD134" s="39"/>
      <c r="DFE134" s="40"/>
      <c r="DFF134" s="41"/>
      <c r="DFG134" s="41"/>
      <c r="DFH134" s="41"/>
      <c r="DFI134" s="42"/>
      <c r="DFJ134" s="41"/>
      <c r="DFK134" s="43"/>
      <c r="DFL134" s="44"/>
      <c r="DFM134" s="41"/>
      <c r="DFN134" s="41"/>
      <c r="DFO134" s="41"/>
      <c r="DFP134" s="38"/>
      <c r="DFQ134" s="38"/>
      <c r="DFR134" s="38"/>
      <c r="DFS134" s="38"/>
      <c r="DFT134" s="39"/>
      <c r="DFU134" s="40"/>
      <c r="DFV134" s="41"/>
      <c r="DFW134" s="41"/>
      <c r="DFX134" s="41"/>
      <c r="DFY134" s="42"/>
      <c r="DFZ134" s="41"/>
      <c r="DGA134" s="43"/>
      <c r="DGB134" s="44"/>
      <c r="DGC134" s="41"/>
      <c r="DGD134" s="41"/>
      <c r="DGE134" s="41"/>
      <c r="DGF134" s="38"/>
      <c r="DGG134" s="38"/>
      <c r="DGH134" s="38"/>
      <c r="DGI134" s="38"/>
      <c r="DGJ134" s="39"/>
      <c r="DGK134" s="40"/>
      <c r="DGL134" s="41"/>
      <c r="DGM134" s="41"/>
      <c r="DGN134" s="41"/>
      <c r="DGO134" s="42"/>
      <c r="DGP134" s="41"/>
      <c r="DGQ134" s="43"/>
      <c r="DGR134" s="44"/>
      <c r="DGS134" s="41"/>
      <c r="DGT134" s="41"/>
      <c r="DGU134" s="41"/>
      <c r="DGV134" s="38"/>
      <c r="DGW134" s="38"/>
      <c r="DGX134" s="38"/>
      <c r="DGY134" s="38"/>
      <c r="DGZ134" s="39"/>
      <c r="DHA134" s="40"/>
      <c r="DHB134" s="41"/>
      <c r="DHC134" s="41"/>
      <c r="DHD134" s="41"/>
      <c r="DHE134" s="42"/>
      <c r="DHF134" s="41"/>
      <c r="DHG134" s="43"/>
      <c r="DHH134" s="44"/>
      <c r="DHI134" s="41"/>
      <c r="DHJ134" s="41"/>
      <c r="DHK134" s="41"/>
      <c r="DHL134" s="38"/>
      <c r="DHM134" s="38"/>
      <c r="DHN134" s="38"/>
      <c r="DHO134" s="38"/>
      <c r="DHP134" s="39"/>
      <c r="DHQ134" s="40"/>
      <c r="DHR134" s="41"/>
      <c r="DHS134" s="41"/>
      <c r="DHT134" s="41"/>
      <c r="DHU134" s="42"/>
      <c r="DHV134" s="41"/>
      <c r="DHW134" s="43"/>
      <c r="DHX134" s="44"/>
      <c r="DHY134" s="41"/>
      <c r="DHZ134" s="41"/>
      <c r="DIA134" s="41"/>
      <c r="DIB134" s="38"/>
      <c r="DIC134" s="38"/>
      <c r="DID134" s="38"/>
      <c r="DIE134" s="38"/>
      <c r="DIF134" s="39"/>
      <c r="DIG134" s="40"/>
      <c r="DIH134" s="41"/>
      <c r="DII134" s="41"/>
      <c r="DIJ134" s="41"/>
      <c r="DIK134" s="42"/>
      <c r="DIL134" s="41"/>
      <c r="DIM134" s="43"/>
      <c r="DIN134" s="44"/>
      <c r="DIO134" s="41"/>
      <c r="DIP134" s="41"/>
      <c r="DIQ134" s="41"/>
      <c r="DIR134" s="38"/>
      <c r="DIS134" s="38"/>
      <c r="DIT134" s="38"/>
      <c r="DIU134" s="38"/>
      <c r="DIV134" s="39"/>
      <c r="DIW134" s="40"/>
      <c r="DIX134" s="41"/>
      <c r="DIY134" s="41"/>
      <c r="DIZ134" s="41"/>
      <c r="DJA134" s="42"/>
      <c r="DJB134" s="41"/>
      <c r="DJC134" s="43"/>
      <c r="DJD134" s="44"/>
      <c r="DJE134" s="41"/>
      <c r="DJF134" s="41"/>
      <c r="DJG134" s="41"/>
      <c r="DJH134" s="38"/>
      <c r="DJI134" s="38"/>
      <c r="DJJ134" s="38"/>
      <c r="DJK134" s="38"/>
      <c r="DJL134" s="39"/>
      <c r="DJM134" s="40"/>
      <c r="DJN134" s="41"/>
      <c r="DJO134" s="41"/>
      <c r="DJP134" s="41"/>
      <c r="DJQ134" s="42"/>
      <c r="DJR134" s="41"/>
      <c r="DJS134" s="43"/>
      <c r="DJT134" s="44"/>
      <c r="DJU134" s="41"/>
      <c r="DJV134" s="41"/>
      <c r="DJW134" s="41"/>
      <c r="DJX134" s="38"/>
      <c r="DJY134" s="38"/>
      <c r="DJZ134" s="38"/>
      <c r="DKA134" s="38"/>
      <c r="DKB134" s="39"/>
      <c r="DKC134" s="40"/>
      <c r="DKD134" s="41"/>
      <c r="DKE134" s="41"/>
      <c r="DKF134" s="41"/>
      <c r="DKG134" s="42"/>
      <c r="DKH134" s="41"/>
      <c r="DKI134" s="43"/>
      <c r="DKJ134" s="44"/>
      <c r="DKK134" s="41"/>
      <c r="DKL134" s="41"/>
      <c r="DKM134" s="41"/>
      <c r="DKN134" s="38"/>
      <c r="DKO134" s="38"/>
      <c r="DKP134" s="38"/>
      <c r="DKQ134" s="38"/>
      <c r="DKR134" s="39"/>
      <c r="DKS134" s="40"/>
      <c r="DKT134" s="41"/>
      <c r="DKU134" s="41"/>
      <c r="DKV134" s="41"/>
      <c r="DKW134" s="42"/>
      <c r="DKX134" s="41"/>
      <c r="DKY134" s="43"/>
      <c r="DKZ134" s="44"/>
      <c r="DLA134" s="41"/>
      <c r="DLB134" s="41"/>
      <c r="DLC134" s="41"/>
      <c r="DLD134" s="38"/>
      <c r="DLE134" s="38"/>
      <c r="DLF134" s="38"/>
      <c r="DLG134" s="38"/>
      <c r="DLH134" s="39"/>
      <c r="DLI134" s="40"/>
      <c r="DLJ134" s="41"/>
      <c r="DLK134" s="41"/>
      <c r="DLL134" s="41"/>
      <c r="DLM134" s="42"/>
      <c r="DLN134" s="41"/>
      <c r="DLO134" s="43"/>
      <c r="DLP134" s="44"/>
      <c r="DLQ134" s="41"/>
      <c r="DLR134" s="41"/>
      <c r="DLS134" s="41"/>
      <c r="DLT134" s="38"/>
      <c r="DLU134" s="38"/>
      <c r="DLV134" s="38"/>
      <c r="DLW134" s="38"/>
      <c r="DLX134" s="39"/>
      <c r="DLY134" s="40"/>
      <c r="DLZ134" s="41"/>
      <c r="DMA134" s="41"/>
      <c r="DMB134" s="41"/>
      <c r="DMC134" s="42"/>
      <c r="DMD134" s="41"/>
      <c r="DME134" s="43"/>
      <c r="DMF134" s="44"/>
      <c r="DMG134" s="41"/>
      <c r="DMH134" s="41"/>
      <c r="DMI134" s="41"/>
      <c r="DMJ134" s="38"/>
      <c r="DMK134" s="38"/>
      <c r="DML134" s="38"/>
      <c r="DMM134" s="38"/>
      <c r="DMN134" s="39"/>
      <c r="DMO134" s="40"/>
      <c r="DMP134" s="41"/>
      <c r="DMQ134" s="41"/>
      <c r="DMR134" s="41"/>
      <c r="DMS134" s="42"/>
      <c r="DMT134" s="41"/>
      <c r="DMU134" s="43"/>
      <c r="DMV134" s="44"/>
      <c r="DMW134" s="41"/>
      <c r="DMX134" s="41"/>
      <c r="DMY134" s="41"/>
      <c r="DMZ134" s="38"/>
      <c r="DNA134" s="38"/>
      <c r="DNB134" s="38"/>
      <c r="DNC134" s="38"/>
      <c r="DND134" s="39"/>
      <c r="DNE134" s="40"/>
      <c r="DNF134" s="41"/>
      <c r="DNG134" s="41"/>
      <c r="DNH134" s="41"/>
      <c r="DNI134" s="42"/>
      <c r="DNJ134" s="41"/>
      <c r="DNK134" s="43"/>
      <c r="DNL134" s="44"/>
      <c r="DNM134" s="41"/>
      <c r="DNN134" s="41"/>
      <c r="DNO134" s="41"/>
      <c r="DNP134" s="38"/>
      <c r="DNQ134" s="38"/>
      <c r="DNR134" s="38"/>
      <c r="DNS134" s="38"/>
      <c r="DNT134" s="39"/>
      <c r="DNU134" s="40"/>
      <c r="DNV134" s="41"/>
      <c r="DNW134" s="41"/>
      <c r="DNX134" s="41"/>
      <c r="DNY134" s="42"/>
      <c r="DNZ134" s="41"/>
      <c r="DOA134" s="43"/>
      <c r="DOB134" s="44"/>
      <c r="DOC134" s="41"/>
      <c r="DOD134" s="41"/>
      <c r="DOE134" s="41"/>
      <c r="DOF134" s="38"/>
      <c r="DOG134" s="38"/>
      <c r="DOH134" s="38"/>
      <c r="DOI134" s="38"/>
      <c r="DOJ134" s="39"/>
      <c r="DOK134" s="40"/>
      <c r="DOL134" s="41"/>
      <c r="DOM134" s="41"/>
      <c r="DON134" s="41"/>
      <c r="DOO134" s="42"/>
      <c r="DOP134" s="41"/>
      <c r="DOQ134" s="43"/>
      <c r="DOR134" s="44"/>
      <c r="DOS134" s="41"/>
      <c r="DOT134" s="41"/>
      <c r="DOU134" s="41"/>
      <c r="DOV134" s="38"/>
      <c r="DOW134" s="38"/>
      <c r="DOX134" s="38"/>
      <c r="DOY134" s="38"/>
      <c r="DOZ134" s="39"/>
      <c r="DPA134" s="40"/>
      <c r="DPB134" s="41"/>
      <c r="DPC134" s="41"/>
      <c r="DPD134" s="41"/>
      <c r="DPE134" s="42"/>
      <c r="DPF134" s="41"/>
      <c r="DPG134" s="43"/>
      <c r="DPH134" s="44"/>
      <c r="DPI134" s="41"/>
      <c r="DPJ134" s="41"/>
      <c r="DPK134" s="41"/>
      <c r="DPL134" s="38"/>
      <c r="DPM134" s="38"/>
      <c r="DPN134" s="38"/>
      <c r="DPO134" s="38"/>
      <c r="DPP134" s="39"/>
      <c r="DPQ134" s="40"/>
      <c r="DPR134" s="41"/>
      <c r="DPS134" s="41"/>
      <c r="DPT134" s="41"/>
      <c r="DPU134" s="42"/>
      <c r="DPV134" s="41"/>
      <c r="DPW134" s="43"/>
      <c r="DPX134" s="44"/>
      <c r="DPY134" s="41"/>
      <c r="DPZ134" s="41"/>
      <c r="DQA134" s="41"/>
      <c r="DQB134" s="38"/>
      <c r="DQC134" s="38"/>
      <c r="DQD134" s="38"/>
      <c r="DQE134" s="38"/>
      <c r="DQF134" s="39"/>
      <c r="DQG134" s="40"/>
      <c r="DQH134" s="41"/>
      <c r="DQI134" s="41"/>
      <c r="DQJ134" s="41"/>
      <c r="DQK134" s="42"/>
      <c r="DQL134" s="41"/>
      <c r="DQM134" s="43"/>
      <c r="DQN134" s="44"/>
      <c r="DQO134" s="41"/>
      <c r="DQP134" s="41"/>
      <c r="DQQ134" s="41"/>
      <c r="DQR134" s="38"/>
      <c r="DQS134" s="38"/>
      <c r="DQT134" s="38"/>
      <c r="DQU134" s="38"/>
      <c r="DQV134" s="39"/>
      <c r="DQW134" s="40"/>
      <c r="DQX134" s="41"/>
      <c r="DQY134" s="41"/>
      <c r="DQZ134" s="41"/>
      <c r="DRA134" s="42"/>
      <c r="DRB134" s="41"/>
      <c r="DRC134" s="43"/>
      <c r="DRD134" s="44"/>
      <c r="DRE134" s="41"/>
      <c r="DRF134" s="41"/>
      <c r="DRG134" s="41"/>
      <c r="DRH134" s="38"/>
      <c r="DRI134" s="38"/>
      <c r="DRJ134" s="38"/>
      <c r="DRK134" s="38"/>
      <c r="DRL134" s="39"/>
      <c r="DRM134" s="40"/>
      <c r="DRN134" s="41"/>
      <c r="DRO134" s="41"/>
      <c r="DRP134" s="41"/>
      <c r="DRQ134" s="42"/>
      <c r="DRR134" s="41"/>
      <c r="DRS134" s="43"/>
      <c r="DRT134" s="44"/>
      <c r="DRU134" s="41"/>
      <c r="DRV134" s="41"/>
      <c r="DRW134" s="41"/>
      <c r="DRX134" s="38"/>
      <c r="DRY134" s="38"/>
      <c r="DRZ134" s="38"/>
      <c r="DSA134" s="38"/>
      <c r="DSB134" s="39"/>
      <c r="DSC134" s="40"/>
      <c r="DSD134" s="41"/>
      <c r="DSE134" s="41"/>
      <c r="DSF134" s="41"/>
      <c r="DSG134" s="42"/>
      <c r="DSH134" s="41"/>
      <c r="DSI134" s="43"/>
      <c r="DSJ134" s="44"/>
      <c r="DSK134" s="41"/>
      <c r="DSL134" s="41"/>
      <c r="DSM134" s="41"/>
      <c r="DSN134" s="38"/>
      <c r="DSO134" s="38"/>
      <c r="DSP134" s="38"/>
      <c r="DSQ134" s="38"/>
      <c r="DSR134" s="39"/>
      <c r="DSS134" s="40"/>
      <c r="DST134" s="41"/>
      <c r="DSU134" s="41"/>
      <c r="DSV134" s="41"/>
      <c r="DSW134" s="42"/>
      <c r="DSX134" s="41"/>
      <c r="DSY134" s="43"/>
      <c r="DSZ134" s="44"/>
      <c r="DTA134" s="41"/>
      <c r="DTB134" s="41"/>
      <c r="DTC134" s="41"/>
      <c r="DTD134" s="38"/>
      <c r="DTE134" s="38"/>
      <c r="DTF134" s="38"/>
      <c r="DTG134" s="38"/>
      <c r="DTH134" s="39"/>
      <c r="DTI134" s="40"/>
      <c r="DTJ134" s="41"/>
      <c r="DTK134" s="41"/>
      <c r="DTL134" s="41"/>
      <c r="DTM134" s="42"/>
      <c r="DTN134" s="41"/>
      <c r="DTO134" s="43"/>
      <c r="DTP134" s="44"/>
      <c r="DTQ134" s="41"/>
      <c r="DTR134" s="41"/>
      <c r="DTS134" s="41"/>
      <c r="DTT134" s="38"/>
      <c r="DTU134" s="38"/>
      <c r="DTV134" s="38"/>
      <c r="DTW134" s="38"/>
      <c r="DTX134" s="39"/>
      <c r="DTY134" s="40"/>
      <c r="DTZ134" s="41"/>
      <c r="DUA134" s="41"/>
      <c r="DUB134" s="41"/>
      <c r="DUC134" s="42"/>
      <c r="DUD134" s="41"/>
      <c r="DUE134" s="43"/>
      <c r="DUF134" s="44"/>
      <c r="DUG134" s="41"/>
      <c r="DUH134" s="41"/>
      <c r="DUI134" s="41"/>
      <c r="DUJ134" s="38"/>
      <c r="DUK134" s="38"/>
      <c r="DUL134" s="38"/>
      <c r="DUM134" s="38"/>
      <c r="DUN134" s="39"/>
      <c r="DUO134" s="40"/>
      <c r="DUP134" s="41"/>
      <c r="DUQ134" s="41"/>
      <c r="DUR134" s="41"/>
      <c r="DUS134" s="42"/>
      <c r="DUT134" s="41"/>
      <c r="DUU134" s="43"/>
      <c r="DUV134" s="44"/>
      <c r="DUW134" s="41"/>
      <c r="DUX134" s="41"/>
      <c r="DUY134" s="41"/>
      <c r="DUZ134" s="38"/>
      <c r="DVA134" s="38"/>
      <c r="DVB134" s="38"/>
      <c r="DVC134" s="38"/>
      <c r="DVD134" s="39"/>
      <c r="DVE134" s="40"/>
      <c r="DVF134" s="41"/>
      <c r="DVG134" s="41"/>
      <c r="DVH134" s="41"/>
      <c r="DVI134" s="42"/>
      <c r="DVJ134" s="41"/>
      <c r="DVK134" s="43"/>
      <c r="DVL134" s="44"/>
      <c r="DVM134" s="41"/>
      <c r="DVN134" s="41"/>
      <c r="DVO134" s="41"/>
      <c r="DVP134" s="38"/>
      <c r="DVQ134" s="38"/>
      <c r="DVR134" s="38"/>
      <c r="DVS134" s="38"/>
      <c r="DVT134" s="39"/>
      <c r="DVU134" s="40"/>
      <c r="DVV134" s="41"/>
      <c r="DVW134" s="41"/>
      <c r="DVX134" s="41"/>
      <c r="DVY134" s="42"/>
      <c r="DVZ134" s="41"/>
      <c r="DWA134" s="43"/>
      <c r="DWB134" s="44"/>
      <c r="DWC134" s="41"/>
      <c r="DWD134" s="41"/>
      <c r="DWE134" s="41"/>
      <c r="DWF134" s="38"/>
      <c r="DWG134" s="38"/>
      <c r="DWH134" s="38"/>
      <c r="DWI134" s="38"/>
      <c r="DWJ134" s="39"/>
      <c r="DWK134" s="40"/>
      <c r="DWL134" s="41"/>
      <c r="DWM134" s="41"/>
      <c r="DWN134" s="41"/>
      <c r="DWO134" s="42"/>
      <c r="DWP134" s="41"/>
      <c r="DWQ134" s="43"/>
      <c r="DWR134" s="44"/>
      <c r="DWS134" s="41"/>
      <c r="DWT134" s="41"/>
      <c r="DWU134" s="41"/>
      <c r="DWV134" s="38"/>
      <c r="DWW134" s="38"/>
      <c r="DWX134" s="38"/>
      <c r="DWY134" s="38"/>
      <c r="DWZ134" s="39"/>
      <c r="DXA134" s="40"/>
      <c r="DXB134" s="41"/>
      <c r="DXC134" s="41"/>
      <c r="DXD134" s="41"/>
      <c r="DXE134" s="42"/>
      <c r="DXF134" s="41"/>
      <c r="DXG134" s="43"/>
      <c r="DXH134" s="44"/>
      <c r="DXI134" s="41"/>
      <c r="DXJ134" s="41"/>
      <c r="DXK134" s="41"/>
      <c r="DXL134" s="38"/>
      <c r="DXM134" s="38"/>
      <c r="DXN134" s="38"/>
      <c r="DXO134" s="38"/>
      <c r="DXP134" s="39"/>
      <c r="DXQ134" s="40"/>
      <c r="DXR134" s="41"/>
      <c r="DXS134" s="41"/>
      <c r="DXT134" s="41"/>
      <c r="DXU134" s="42"/>
      <c r="DXV134" s="41"/>
      <c r="DXW134" s="43"/>
      <c r="DXX134" s="44"/>
      <c r="DXY134" s="41"/>
      <c r="DXZ134" s="41"/>
      <c r="DYA134" s="41"/>
      <c r="DYB134" s="38"/>
      <c r="DYC134" s="38"/>
      <c r="DYD134" s="38"/>
      <c r="DYE134" s="38"/>
      <c r="DYF134" s="39"/>
      <c r="DYG134" s="40"/>
      <c r="DYH134" s="41"/>
      <c r="DYI134" s="41"/>
      <c r="DYJ134" s="41"/>
      <c r="DYK134" s="42"/>
      <c r="DYL134" s="41"/>
      <c r="DYM134" s="43"/>
      <c r="DYN134" s="44"/>
      <c r="DYO134" s="41"/>
      <c r="DYP134" s="41"/>
      <c r="DYQ134" s="41"/>
      <c r="DYR134" s="38"/>
      <c r="DYS134" s="38"/>
      <c r="DYT134" s="38"/>
      <c r="DYU134" s="38"/>
      <c r="DYV134" s="39"/>
      <c r="DYW134" s="40"/>
      <c r="DYX134" s="41"/>
      <c r="DYY134" s="41"/>
      <c r="DYZ134" s="41"/>
      <c r="DZA134" s="42"/>
      <c r="DZB134" s="41"/>
      <c r="DZC134" s="43"/>
      <c r="DZD134" s="44"/>
      <c r="DZE134" s="41"/>
      <c r="DZF134" s="41"/>
      <c r="DZG134" s="41"/>
      <c r="DZH134" s="38"/>
      <c r="DZI134" s="38"/>
      <c r="DZJ134" s="38"/>
      <c r="DZK134" s="38"/>
      <c r="DZL134" s="39"/>
      <c r="DZM134" s="40"/>
      <c r="DZN134" s="41"/>
      <c r="DZO134" s="41"/>
      <c r="DZP134" s="41"/>
      <c r="DZQ134" s="42"/>
      <c r="DZR134" s="41"/>
      <c r="DZS134" s="43"/>
      <c r="DZT134" s="44"/>
      <c r="DZU134" s="41"/>
      <c r="DZV134" s="41"/>
      <c r="DZW134" s="41"/>
      <c r="DZX134" s="38"/>
      <c r="DZY134" s="38"/>
      <c r="DZZ134" s="38"/>
      <c r="EAA134" s="38"/>
      <c r="EAB134" s="39"/>
      <c r="EAC134" s="40"/>
      <c r="EAD134" s="41"/>
      <c r="EAE134" s="41"/>
      <c r="EAF134" s="41"/>
      <c r="EAG134" s="42"/>
      <c r="EAH134" s="41"/>
      <c r="EAI134" s="43"/>
      <c r="EAJ134" s="44"/>
      <c r="EAK134" s="41"/>
      <c r="EAL134" s="41"/>
      <c r="EAM134" s="41"/>
      <c r="EAN134" s="38"/>
      <c r="EAO134" s="38"/>
      <c r="EAP134" s="38"/>
      <c r="EAQ134" s="38"/>
      <c r="EAR134" s="39"/>
      <c r="EAS134" s="40"/>
      <c r="EAT134" s="41"/>
      <c r="EAU134" s="41"/>
      <c r="EAV134" s="41"/>
      <c r="EAW134" s="42"/>
      <c r="EAX134" s="41"/>
      <c r="EAY134" s="43"/>
      <c r="EAZ134" s="44"/>
      <c r="EBA134" s="41"/>
      <c r="EBB134" s="41"/>
      <c r="EBC134" s="41"/>
      <c r="EBD134" s="38"/>
      <c r="EBE134" s="38"/>
      <c r="EBF134" s="38"/>
      <c r="EBG134" s="38"/>
      <c r="EBH134" s="39"/>
      <c r="EBI134" s="40"/>
      <c r="EBJ134" s="41"/>
      <c r="EBK134" s="41"/>
      <c r="EBL134" s="41"/>
      <c r="EBM134" s="42"/>
      <c r="EBN134" s="41"/>
      <c r="EBO134" s="43"/>
      <c r="EBP134" s="44"/>
      <c r="EBQ134" s="41"/>
      <c r="EBR134" s="41"/>
      <c r="EBS134" s="41"/>
      <c r="EBT134" s="38"/>
      <c r="EBU134" s="38"/>
      <c r="EBV134" s="38"/>
      <c r="EBW134" s="38"/>
      <c r="EBX134" s="39"/>
      <c r="EBY134" s="40"/>
      <c r="EBZ134" s="41"/>
      <c r="ECA134" s="41"/>
      <c r="ECB134" s="41"/>
      <c r="ECC134" s="42"/>
      <c r="ECD134" s="41"/>
      <c r="ECE134" s="43"/>
      <c r="ECF134" s="44"/>
      <c r="ECG134" s="41"/>
      <c r="ECH134" s="41"/>
      <c r="ECI134" s="41"/>
      <c r="ECJ134" s="38"/>
      <c r="ECK134" s="38"/>
      <c r="ECL134" s="38"/>
      <c r="ECM134" s="38"/>
      <c r="ECN134" s="39"/>
      <c r="ECO134" s="40"/>
      <c r="ECP134" s="41"/>
      <c r="ECQ134" s="41"/>
      <c r="ECR134" s="41"/>
      <c r="ECS134" s="42"/>
      <c r="ECT134" s="41"/>
      <c r="ECU134" s="43"/>
      <c r="ECV134" s="44"/>
      <c r="ECW134" s="41"/>
      <c r="ECX134" s="41"/>
      <c r="ECY134" s="41"/>
      <c r="ECZ134" s="38"/>
      <c r="EDA134" s="38"/>
      <c r="EDB134" s="38"/>
      <c r="EDC134" s="38"/>
      <c r="EDD134" s="39"/>
      <c r="EDE134" s="40"/>
      <c r="EDF134" s="41"/>
      <c r="EDG134" s="41"/>
      <c r="EDH134" s="41"/>
      <c r="EDI134" s="42"/>
      <c r="EDJ134" s="41"/>
      <c r="EDK134" s="43"/>
      <c r="EDL134" s="44"/>
      <c r="EDM134" s="41"/>
      <c r="EDN134" s="41"/>
      <c r="EDO134" s="41"/>
      <c r="EDP134" s="38"/>
      <c r="EDQ134" s="38"/>
      <c r="EDR134" s="38"/>
      <c r="EDS134" s="38"/>
      <c r="EDT134" s="39"/>
      <c r="EDU134" s="40"/>
      <c r="EDV134" s="41"/>
      <c r="EDW134" s="41"/>
      <c r="EDX134" s="41"/>
      <c r="EDY134" s="42"/>
      <c r="EDZ134" s="41"/>
      <c r="EEA134" s="43"/>
      <c r="EEB134" s="44"/>
      <c r="EEC134" s="41"/>
      <c r="EED134" s="41"/>
      <c r="EEE134" s="41"/>
      <c r="EEF134" s="38"/>
      <c r="EEG134" s="38"/>
      <c r="EEH134" s="38"/>
      <c r="EEI134" s="38"/>
      <c r="EEJ134" s="39"/>
      <c r="EEK134" s="40"/>
      <c r="EEL134" s="41"/>
      <c r="EEM134" s="41"/>
      <c r="EEN134" s="41"/>
      <c r="EEO134" s="42"/>
      <c r="EEP134" s="41"/>
      <c r="EEQ134" s="43"/>
      <c r="EER134" s="44"/>
      <c r="EES134" s="41"/>
      <c r="EET134" s="41"/>
      <c r="EEU134" s="41"/>
      <c r="EEV134" s="38"/>
      <c r="EEW134" s="38"/>
      <c r="EEX134" s="38"/>
      <c r="EEY134" s="38"/>
      <c r="EEZ134" s="39"/>
      <c r="EFA134" s="40"/>
      <c r="EFB134" s="41"/>
      <c r="EFC134" s="41"/>
      <c r="EFD134" s="41"/>
      <c r="EFE134" s="42"/>
      <c r="EFF134" s="41"/>
      <c r="EFG134" s="43"/>
      <c r="EFH134" s="44"/>
      <c r="EFI134" s="41"/>
      <c r="EFJ134" s="41"/>
      <c r="EFK134" s="41"/>
      <c r="EFL134" s="38"/>
      <c r="EFM134" s="38"/>
      <c r="EFN134" s="38"/>
      <c r="EFO134" s="38"/>
      <c r="EFP134" s="39"/>
      <c r="EFQ134" s="40"/>
      <c r="EFR134" s="41"/>
      <c r="EFS134" s="41"/>
      <c r="EFT134" s="41"/>
      <c r="EFU134" s="42"/>
      <c r="EFV134" s="41"/>
      <c r="EFW134" s="43"/>
      <c r="EFX134" s="44"/>
      <c r="EFY134" s="41"/>
      <c r="EFZ134" s="41"/>
      <c r="EGA134" s="41"/>
      <c r="EGB134" s="38"/>
      <c r="EGC134" s="38"/>
      <c r="EGD134" s="38"/>
      <c r="EGE134" s="38"/>
      <c r="EGF134" s="39"/>
      <c r="EGG134" s="40"/>
      <c r="EGH134" s="41"/>
      <c r="EGI134" s="41"/>
      <c r="EGJ134" s="41"/>
      <c r="EGK134" s="42"/>
      <c r="EGL134" s="41"/>
      <c r="EGM134" s="43"/>
      <c r="EGN134" s="44"/>
      <c r="EGO134" s="41"/>
      <c r="EGP134" s="41"/>
      <c r="EGQ134" s="41"/>
      <c r="EGR134" s="38"/>
      <c r="EGS134" s="38"/>
      <c r="EGT134" s="38"/>
      <c r="EGU134" s="38"/>
      <c r="EGV134" s="39"/>
      <c r="EGW134" s="40"/>
      <c r="EGX134" s="41"/>
      <c r="EGY134" s="41"/>
      <c r="EGZ134" s="41"/>
      <c r="EHA134" s="42"/>
      <c r="EHB134" s="41"/>
      <c r="EHC134" s="43"/>
      <c r="EHD134" s="44"/>
      <c r="EHE134" s="41"/>
      <c r="EHF134" s="41"/>
      <c r="EHG134" s="41"/>
      <c r="EHH134" s="38"/>
      <c r="EHI134" s="38"/>
      <c r="EHJ134" s="38"/>
      <c r="EHK134" s="38"/>
      <c r="EHL134" s="39"/>
      <c r="EHM134" s="40"/>
      <c r="EHN134" s="41"/>
      <c r="EHO134" s="41"/>
      <c r="EHP134" s="41"/>
      <c r="EHQ134" s="42"/>
      <c r="EHR134" s="41"/>
      <c r="EHS134" s="43"/>
      <c r="EHT134" s="44"/>
      <c r="EHU134" s="41"/>
      <c r="EHV134" s="41"/>
      <c r="EHW134" s="41"/>
      <c r="EHX134" s="38"/>
      <c r="EHY134" s="38"/>
      <c r="EHZ134" s="38"/>
      <c r="EIA134" s="38"/>
      <c r="EIB134" s="39"/>
      <c r="EIC134" s="40"/>
      <c r="EID134" s="41"/>
      <c r="EIE134" s="41"/>
      <c r="EIF134" s="41"/>
      <c r="EIG134" s="42"/>
      <c r="EIH134" s="41"/>
      <c r="EII134" s="43"/>
      <c r="EIJ134" s="44"/>
      <c r="EIK134" s="41"/>
      <c r="EIL134" s="41"/>
      <c r="EIM134" s="41"/>
      <c r="EIN134" s="38"/>
      <c r="EIO134" s="38"/>
      <c r="EIP134" s="38"/>
      <c r="EIQ134" s="38"/>
      <c r="EIR134" s="39"/>
      <c r="EIS134" s="40"/>
      <c r="EIT134" s="41"/>
      <c r="EIU134" s="41"/>
      <c r="EIV134" s="41"/>
      <c r="EIW134" s="42"/>
      <c r="EIX134" s="41"/>
      <c r="EIY134" s="43"/>
      <c r="EIZ134" s="44"/>
      <c r="EJA134" s="41"/>
      <c r="EJB134" s="41"/>
      <c r="EJC134" s="41"/>
      <c r="EJD134" s="38"/>
      <c r="EJE134" s="38"/>
      <c r="EJF134" s="38"/>
      <c r="EJG134" s="38"/>
      <c r="EJH134" s="39"/>
      <c r="EJI134" s="40"/>
      <c r="EJJ134" s="41"/>
      <c r="EJK134" s="41"/>
      <c r="EJL134" s="41"/>
      <c r="EJM134" s="42"/>
      <c r="EJN134" s="41"/>
      <c r="EJO134" s="43"/>
      <c r="EJP134" s="44"/>
      <c r="EJQ134" s="41"/>
      <c r="EJR134" s="41"/>
      <c r="EJS134" s="41"/>
      <c r="EJT134" s="38"/>
      <c r="EJU134" s="38"/>
      <c r="EJV134" s="38"/>
      <c r="EJW134" s="38"/>
      <c r="EJX134" s="39"/>
      <c r="EJY134" s="40"/>
      <c r="EJZ134" s="41"/>
      <c r="EKA134" s="41"/>
      <c r="EKB134" s="41"/>
      <c r="EKC134" s="42"/>
      <c r="EKD134" s="41"/>
      <c r="EKE134" s="43"/>
      <c r="EKF134" s="44"/>
      <c r="EKG134" s="41"/>
      <c r="EKH134" s="41"/>
      <c r="EKI134" s="41"/>
      <c r="EKJ134" s="38"/>
      <c r="EKK134" s="38"/>
      <c r="EKL134" s="38"/>
      <c r="EKM134" s="38"/>
      <c r="EKN134" s="39"/>
      <c r="EKO134" s="40"/>
      <c r="EKP134" s="41"/>
      <c r="EKQ134" s="41"/>
      <c r="EKR134" s="41"/>
      <c r="EKS134" s="42"/>
      <c r="EKT134" s="41"/>
      <c r="EKU134" s="43"/>
      <c r="EKV134" s="44"/>
      <c r="EKW134" s="41"/>
      <c r="EKX134" s="41"/>
      <c r="EKY134" s="41"/>
      <c r="EKZ134" s="38"/>
      <c r="ELA134" s="38"/>
      <c r="ELB134" s="38"/>
      <c r="ELC134" s="38"/>
      <c r="ELD134" s="39"/>
      <c r="ELE134" s="40"/>
      <c r="ELF134" s="41"/>
      <c r="ELG134" s="41"/>
      <c r="ELH134" s="41"/>
      <c r="ELI134" s="42"/>
      <c r="ELJ134" s="41"/>
      <c r="ELK134" s="43"/>
      <c r="ELL134" s="44"/>
      <c r="ELM134" s="41"/>
      <c r="ELN134" s="41"/>
      <c r="ELO134" s="41"/>
      <c r="ELP134" s="38"/>
      <c r="ELQ134" s="38"/>
      <c r="ELR134" s="38"/>
      <c r="ELS134" s="38"/>
      <c r="ELT134" s="39"/>
      <c r="ELU134" s="40"/>
      <c r="ELV134" s="41"/>
      <c r="ELW134" s="41"/>
      <c r="ELX134" s="41"/>
      <c r="ELY134" s="42"/>
      <c r="ELZ134" s="41"/>
      <c r="EMA134" s="43"/>
      <c r="EMB134" s="44"/>
      <c r="EMC134" s="41"/>
      <c r="EMD134" s="41"/>
      <c r="EME134" s="41"/>
      <c r="EMF134" s="38"/>
      <c r="EMG134" s="38"/>
      <c r="EMH134" s="38"/>
      <c r="EMI134" s="38"/>
      <c r="EMJ134" s="39"/>
      <c r="EMK134" s="40"/>
      <c r="EML134" s="41"/>
      <c r="EMM134" s="41"/>
      <c r="EMN134" s="41"/>
      <c r="EMO134" s="42"/>
      <c r="EMP134" s="41"/>
      <c r="EMQ134" s="43"/>
      <c r="EMR134" s="44"/>
      <c r="EMS134" s="41"/>
      <c r="EMT134" s="41"/>
      <c r="EMU134" s="41"/>
      <c r="EMV134" s="38"/>
      <c r="EMW134" s="38"/>
      <c r="EMX134" s="38"/>
      <c r="EMY134" s="38"/>
      <c r="EMZ134" s="39"/>
      <c r="ENA134" s="40"/>
      <c r="ENB134" s="41"/>
      <c r="ENC134" s="41"/>
      <c r="END134" s="41"/>
      <c r="ENE134" s="42"/>
      <c r="ENF134" s="41"/>
      <c r="ENG134" s="43"/>
      <c r="ENH134" s="44"/>
      <c r="ENI134" s="41"/>
      <c r="ENJ134" s="41"/>
      <c r="ENK134" s="41"/>
      <c r="ENL134" s="38"/>
      <c r="ENM134" s="38"/>
      <c r="ENN134" s="38"/>
      <c r="ENO134" s="38"/>
      <c r="ENP134" s="39"/>
      <c r="ENQ134" s="40"/>
      <c r="ENR134" s="41"/>
      <c r="ENS134" s="41"/>
      <c r="ENT134" s="41"/>
      <c r="ENU134" s="42"/>
      <c r="ENV134" s="41"/>
      <c r="ENW134" s="43"/>
      <c r="ENX134" s="44"/>
      <c r="ENY134" s="41"/>
      <c r="ENZ134" s="41"/>
      <c r="EOA134" s="41"/>
      <c r="EOB134" s="38"/>
      <c r="EOC134" s="38"/>
      <c r="EOD134" s="38"/>
      <c r="EOE134" s="38"/>
      <c r="EOF134" s="39"/>
      <c r="EOG134" s="40"/>
      <c r="EOH134" s="41"/>
      <c r="EOI134" s="41"/>
      <c r="EOJ134" s="41"/>
      <c r="EOK134" s="42"/>
      <c r="EOL134" s="41"/>
      <c r="EOM134" s="43"/>
      <c r="EON134" s="44"/>
      <c r="EOO134" s="41"/>
      <c r="EOP134" s="41"/>
      <c r="EOQ134" s="41"/>
      <c r="EOR134" s="38"/>
      <c r="EOS134" s="38"/>
      <c r="EOT134" s="38"/>
      <c r="EOU134" s="38"/>
      <c r="EOV134" s="39"/>
      <c r="EOW134" s="40"/>
      <c r="EOX134" s="41"/>
      <c r="EOY134" s="41"/>
      <c r="EOZ134" s="41"/>
      <c r="EPA134" s="42"/>
      <c r="EPB134" s="41"/>
      <c r="EPC134" s="43"/>
      <c r="EPD134" s="44"/>
      <c r="EPE134" s="41"/>
      <c r="EPF134" s="41"/>
      <c r="EPG134" s="41"/>
      <c r="EPH134" s="38"/>
      <c r="EPI134" s="38"/>
      <c r="EPJ134" s="38"/>
      <c r="EPK134" s="38"/>
      <c r="EPL134" s="39"/>
      <c r="EPM134" s="40"/>
      <c r="EPN134" s="41"/>
      <c r="EPO134" s="41"/>
      <c r="EPP134" s="41"/>
      <c r="EPQ134" s="42"/>
      <c r="EPR134" s="41"/>
      <c r="EPS134" s="43"/>
      <c r="EPT134" s="44"/>
      <c r="EPU134" s="41"/>
      <c r="EPV134" s="41"/>
      <c r="EPW134" s="41"/>
      <c r="EPX134" s="38"/>
      <c r="EPY134" s="38"/>
      <c r="EPZ134" s="38"/>
      <c r="EQA134" s="38"/>
      <c r="EQB134" s="39"/>
      <c r="EQC134" s="40"/>
      <c r="EQD134" s="41"/>
      <c r="EQE134" s="41"/>
      <c r="EQF134" s="41"/>
      <c r="EQG134" s="42"/>
      <c r="EQH134" s="41"/>
      <c r="EQI134" s="43"/>
      <c r="EQJ134" s="44"/>
      <c r="EQK134" s="41"/>
      <c r="EQL134" s="41"/>
      <c r="EQM134" s="41"/>
      <c r="EQN134" s="38"/>
      <c r="EQO134" s="38"/>
      <c r="EQP134" s="38"/>
      <c r="EQQ134" s="38"/>
      <c r="EQR134" s="39"/>
      <c r="EQS134" s="40"/>
      <c r="EQT134" s="41"/>
      <c r="EQU134" s="41"/>
      <c r="EQV134" s="41"/>
      <c r="EQW134" s="42"/>
      <c r="EQX134" s="41"/>
      <c r="EQY134" s="43"/>
      <c r="EQZ134" s="44"/>
      <c r="ERA134" s="41"/>
      <c r="ERB134" s="41"/>
      <c r="ERC134" s="41"/>
      <c r="ERD134" s="38"/>
      <c r="ERE134" s="38"/>
      <c r="ERF134" s="38"/>
      <c r="ERG134" s="38"/>
      <c r="ERH134" s="39"/>
      <c r="ERI134" s="40"/>
      <c r="ERJ134" s="41"/>
      <c r="ERK134" s="41"/>
      <c r="ERL134" s="41"/>
      <c r="ERM134" s="42"/>
      <c r="ERN134" s="41"/>
      <c r="ERO134" s="43"/>
      <c r="ERP134" s="44"/>
      <c r="ERQ134" s="41"/>
      <c r="ERR134" s="41"/>
      <c r="ERS134" s="41"/>
      <c r="ERT134" s="38"/>
      <c r="ERU134" s="38"/>
      <c r="ERV134" s="38"/>
      <c r="ERW134" s="38"/>
      <c r="ERX134" s="39"/>
      <c r="ERY134" s="40"/>
      <c r="ERZ134" s="41"/>
      <c r="ESA134" s="41"/>
      <c r="ESB134" s="41"/>
      <c r="ESC134" s="42"/>
      <c r="ESD134" s="41"/>
      <c r="ESE134" s="43"/>
      <c r="ESF134" s="44"/>
      <c r="ESG134" s="41"/>
      <c r="ESH134" s="41"/>
      <c r="ESI134" s="41"/>
      <c r="ESJ134" s="38"/>
      <c r="ESK134" s="38"/>
      <c r="ESL134" s="38"/>
      <c r="ESM134" s="38"/>
      <c r="ESN134" s="39"/>
      <c r="ESO134" s="40"/>
      <c r="ESP134" s="41"/>
      <c r="ESQ134" s="41"/>
      <c r="ESR134" s="41"/>
      <c r="ESS134" s="42"/>
      <c r="EST134" s="41"/>
      <c r="ESU134" s="43"/>
      <c r="ESV134" s="44"/>
      <c r="ESW134" s="41"/>
      <c r="ESX134" s="41"/>
      <c r="ESY134" s="41"/>
      <c r="ESZ134" s="38"/>
      <c r="ETA134" s="38"/>
      <c r="ETB134" s="38"/>
      <c r="ETC134" s="38"/>
      <c r="ETD134" s="39"/>
      <c r="ETE134" s="40"/>
      <c r="ETF134" s="41"/>
      <c r="ETG134" s="41"/>
      <c r="ETH134" s="41"/>
      <c r="ETI134" s="42"/>
      <c r="ETJ134" s="41"/>
      <c r="ETK134" s="43"/>
      <c r="ETL134" s="44"/>
      <c r="ETM134" s="41"/>
      <c r="ETN134" s="41"/>
      <c r="ETO134" s="41"/>
      <c r="ETP134" s="38"/>
      <c r="ETQ134" s="38"/>
      <c r="ETR134" s="38"/>
      <c r="ETS134" s="38"/>
      <c r="ETT134" s="39"/>
      <c r="ETU134" s="40"/>
      <c r="ETV134" s="41"/>
      <c r="ETW134" s="41"/>
      <c r="ETX134" s="41"/>
      <c r="ETY134" s="42"/>
      <c r="ETZ134" s="41"/>
      <c r="EUA134" s="43"/>
      <c r="EUB134" s="44"/>
      <c r="EUC134" s="41"/>
      <c r="EUD134" s="41"/>
      <c r="EUE134" s="41"/>
      <c r="EUF134" s="38"/>
      <c r="EUG134" s="38"/>
      <c r="EUH134" s="38"/>
      <c r="EUI134" s="38"/>
      <c r="EUJ134" s="39"/>
      <c r="EUK134" s="40"/>
      <c r="EUL134" s="41"/>
      <c r="EUM134" s="41"/>
      <c r="EUN134" s="41"/>
      <c r="EUO134" s="42"/>
      <c r="EUP134" s="41"/>
      <c r="EUQ134" s="43"/>
      <c r="EUR134" s="44"/>
      <c r="EUS134" s="41"/>
      <c r="EUT134" s="41"/>
      <c r="EUU134" s="41"/>
      <c r="EUV134" s="38"/>
      <c r="EUW134" s="38"/>
      <c r="EUX134" s="38"/>
      <c r="EUY134" s="38"/>
      <c r="EUZ134" s="39"/>
      <c r="EVA134" s="40"/>
      <c r="EVB134" s="41"/>
      <c r="EVC134" s="41"/>
      <c r="EVD134" s="41"/>
      <c r="EVE134" s="42"/>
      <c r="EVF134" s="41"/>
      <c r="EVG134" s="43"/>
      <c r="EVH134" s="44"/>
      <c r="EVI134" s="41"/>
      <c r="EVJ134" s="41"/>
      <c r="EVK134" s="41"/>
      <c r="EVL134" s="38"/>
      <c r="EVM134" s="38"/>
      <c r="EVN134" s="38"/>
      <c r="EVO134" s="38"/>
      <c r="EVP134" s="39"/>
      <c r="EVQ134" s="40"/>
      <c r="EVR134" s="41"/>
      <c r="EVS134" s="41"/>
      <c r="EVT134" s="41"/>
      <c r="EVU134" s="42"/>
      <c r="EVV134" s="41"/>
      <c r="EVW134" s="43"/>
      <c r="EVX134" s="44"/>
      <c r="EVY134" s="41"/>
      <c r="EVZ134" s="41"/>
      <c r="EWA134" s="41"/>
      <c r="EWB134" s="38"/>
      <c r="EWC134" s="38"/>
      <c r="EWD134" s="38"/>
      <c r="EWE134" s="38"/>
      <c r="EWF134" s="39"/>
      <c r="EWG134" s="40"/>
      <c r="EWH134" s="41"/>
      <c r="EWI134" s="41"/>
      <c r="EWJ134" s="41"/>
      <c r="EWK134" s="42"/>
      <c r="EWL134" s="41"/>
      <c r="EWM134" s="43"/>
      <c r="EWN134" s="44"/>
      <c r="EWO134" s="41"/>
      <c r="EWP134" s="41"/>
      <c r="EWQ134" s="41"/>
      <c r="EWR134" s="38"/>
      <c r="EWS134" s="38"/>
      <c r="EWT134" s="38"/>
      <c r="EWU134" s="38"/>
      <c r="EWV134" s="39"/>
      <c r="EWW134" s="40"/>
      <c r="EWX134" s="41"/>
      <c r="EWY134" s="41"/>
      <c r="EWZ134" s="41"/>
      <c r="EXA134" s="42"/>
      <c r="EXB134" s="41"/>
      <c r="EXC134" s="43"/>
      <c r="EXD134" s="44"/>
      <c r="EXE134" s="41"/>
      <c r="EXF134" s="41"/>
      <c r="EXG134" s="41"/>
      <c r="EXH134" s="38"/>
      <c r="EXI134" s="38"/>
      <c r="EXJ134" s="38"/>
      <c r="EXK134" s="38"/>
      <c r="EXL134" s="39"/>
      <c r="EXM134" s="40"/>
      <c r="EXN134" s="41"/>
      <c r="EXO134" s="41"/>
      <c r="EXP134" s="41"/>
      <c r="EXQ134" s="42"/>
      <c r="EXR134" s="41"/>
      <c r="EXS134" s="43"/>
      <c r="EXT134" s="44"/>
      <c r="EXU134" s="41"/>
      <c r="EXV134" s="41"/>
      <c r="EXW134" s="41"/>
      <c r="EXX134" s="38"/>
      <c r="EXY134" s="38"/>
      <c r="EXZ134" s="38"/>
      <c r="EYA134" s="38"/>
      <c r="EYB134" s="39"/>
      <c r="EYC134" s="40"/>
      <c r="EYD134" s="41"/>
      <c r="EYE134" s="41"/>
      <c r="EYF134" s="41"/>
      <c r="EYG134" s="42"/>
      <c r="EYH134" s="41"/>
      <c r="EYI134" s="43"/>
      <c r="EYJ134" s="44"/>
      <c r="EYK134" s="41"/>
      <c r="EYL134" s="41"/>
      <c r="EYM134" s="41"/>
      <c r="EYN134" s="38"/>
      <c r="EYO134" s="38"/>
      <c r="EYP134" s="38"/>
      <c r="EYQ134" s="38"/>
      <c r="EYR134" s="39"/>
      <c r="EYS134" s="40"/>
      <c r="EYT134" s="41"/>
      <c r="EYU134" s="41"/>
      <c r="EYV134" s="41"/>
      <c r="EYW134" s="42"/>
      <c r="EYX134" s="41"/>
      <c r="EYY134" s="43"/>
      <c r="EYZ134" s="44"/>
      <c r="EZA134" s="41"/>
      <c r="EZB134" s="41"/>
      <c r="EZC134" s="41"/>
      <c r="EZD134" s="38"/>
      <c r="EZE134" s="38"/>
      <c r="EZF134" s="38"/>
      <c r="EZG134" s="38"/>
      <c r="EZH134" s="39"/>
      <c r="EZI134" s="40"/>
      <c r="EZJ134" s="41"/>
      <c r="EZK134" s="41"/>
      <c r="EZL134" s="41"/>
      <c r="EZM134" s="42"/>
      <c r="EZN134" s="41"/>
      <c r="EZO134" s="43"/>
      <c r="EZP134" s="44"/>
      <c r="EZQ134" s="41"/>
      <c r="EZR134" s="41"/>
      <c r="EZS134" s="41"/>
      <c r="EZT134" s="38"/>
      <c r="EZU134" s="38"/>
      <c r="EZV134" s="38"/>
      <c r="EZW134" s="38"/>
      <c r="EZX134" s="39"/>
      <c r="EZY134" s="40"/>
      <c r="EZZ134" s="41"/>
      <c r="FAA134" s="41"/>
      <c r="FAB134" s="41"/>
      <c r="FAC134" s="42"/>
      <c r="FAD134" s="41"/>
      <c r="FAE134" s="43"/>
      <c r="FAF134" s="44"/>
      <c r="FAG134" s="41"/>
      <c r="FAH134" s="41"/>
      <c r="FAI134" s="41"/>
      <c r="FAJ134" s="38"/>
      <c r="FAK134" s="38"/>
      <c r="FAL134" s="38"/>
      <c r="FAM134" s="38"/>
      <c r="FAN134" s="39"/>
      <c r="FAO134" s="40"/>
      <c r="FAP134" s="41"/>
      <c r="FAQ134" s="41"/>
      <c r="FAR134" s="41"/>
      <c r="FAS134" s="42"/>
      <c r="FAT134" s="41"/>
      <c r="FAU134" s="43"/>
      <c r="FAV134" s="44"/>
      <c r="FAW134" s="41"/>
      <c r="FAX134" s="41"/>
      <c r="FAY134" s="41"/>
      <c r="FAZ134" s="38"/>
      <c r="FBA134" s="38"/>
      <c r="FBB134" s="38"/>
      <c r="FBC134" s="38"/>
      <c r="FBD134" s="39"/>
      <c r="FBE134" s="40"/>
      <c r="FBF134" s="41"/>
      <c r="FBG134" s="41"/>
      <c r="FBH134" s="41"/>
      <c r="FBI134" s="42"/>
      <c r="FBJ134" s="41"/>
      <c r="FBK134" s="43"/>
      <c r="FBL134" s="44"/>
      <c r="FBM134" s="41"/>
      <c r="FBN134" s="41"/>
      <c r="FBO134" s="41"/>
      <c r="FBP134" s="38"/>
      <c r="FBQ134" s="38"/>
      <c r="FBR134" s="38"/>
      <c r="FBS134" s="38"/>
      <c r="FBT134" s="39"/>
      <c r="FBU134" s="40"/>
      <c r="FBV134" s="41"/>
      <c r="FBW134" s="41"/>
      <c r="FBX134" s="41"/>
      <c r="FBY134" s="42"/>
      <c r="FBZ134" s="41"/>
      <c r="FCA134" s="43"/>
      <c r="FCB134" s="44"/>
      <c r="FCC134" s="41"/>
      <c r="FCD134" s="41"/>
      <c r="FCE134" s="41"/>
      <c r="FCF134" s="38"/>
      <c r="FCG134" s="38"/>
      <c r="FCH134" s="38"/>
      <c r="FCI134" s="38"/>
      <c r="FCJ134" s="39"/>
      <c r="FCK134" s="40"/>
      <c r="FCL134" s="41"/>
      <c r="FCM134" s="41"/>
      <c r="FCN134" s="41"/>
      <c r="FCO134" s="42"/>
      <c r="FCP134" s="41"/>
      <c r="FCQ134" s="43"/>
      <c r="FCR134" s="44"/>
      <c r="FCS134" s="41"/>
      <c r="FCT134" s="41"/>
      <c r="FCU134" s="41"/>
      <c r="FCV134" s="38"/>
      <c r="FCW134" s="38"/>
      <c r="FCX134" s="38"/>
      <c r="FCY134" s="38"/>
      <c r="FCZ134" s="39"/>
      <c r="FDA134" s="40"/>
      <c r="FDB134" s="41"/>
      <c r="FDC134" s="41"/>
      <c r="FDD134" s="41"/>
      <c r="FDE134" s="42"/>
      <c r="FDF134" s="41"/>
      <c r="FDG134" s="43"/>
      <c r="FDH134" s="44"/>
      <c r="FDI134" s="41"/>
      <c r="FDJ134" s="41"/>
      <c r="FDK134" s="41"/>
      <c r="FDL134" s="38"/>
      <c r="FDM134" s="38"/>
      <c r="FDN134" s="38"/>
      <c r="FDO134" s="38"/>
      <c r="FDP134" s="39"/>
      <c r="FDQ134" s="40"/>
      <c r="FDR134" s="41"/>
      <c r="FDS134" s="41"/>
      <c r="FDT134" s="41"/>
      <c r="FDU134" s="42"/>
      <c r="FDV134" s="41"/>
      <c r="FDW134" s="43"/>
      <c r="FDX134" s="44"/>
      <c r="FDY134" s="41"/>
      <c r="FDZ134" s="41"/>
      <c r="FEA134" s="41"/>
      <c r="FEB134" s="38"/>
      <c r="FEC134" s="38"/>
      <c r="FED134" s="38"/>
      <c r="FEE134" s="38"/>
      <c r="FEF134" s="39"/>
      <c r="FEG134" s="40"/>
      <c r="FEH134" s="41"/>
      <c r="FEI134" s="41"/>
      <c r="FEJ134" s="41"/>
      <c r="FEK134" s="42"/>
      <c r="FEL134" s="41"/>
      <c r="FEM134" s="43"/>
      <c r="FEN134" s="44"/>
      <c r="FEO134" s="41"/>
      <c r="FEP134" s="41"/>
      <c r="FEQ134" s="41"/>
      <c r="FER134" s="38"/>
      <c r="FES134" s="38"/>
      <c r="FET134" s="38"/>
      <c r="FEU134" s="38"/>
      <c r="FEV134" s="39"/>
      <c r="FEW134" s="40"/>
      <c r="FEX134" s="41"/>
      <c r="FEY134" s="41"/>
      <c r="FEZ134" s="41"/>
      <c r="FFA134" s="42"/>
      <c r="FFB134" s="41"/>
      <c r="FFC134" s="43"/>
      <c r="FFD134" s="44"/>
      <c r="FFE134" s="41"/>
      <c r="FFF134" s="41"/>
      <c r="FFG134" s="41"/>
      <c r="FFH134" s="38"/>
      <c r="FFI134" s="38"/>
      <c r="FFJ134" s="38"/>
      <c r="FFK134" s="38"/>
      <c r="FFL134" s="39"/>
      <c r="FFM134" s="40"/>
      <c r="FFN134" s="41"/>
      <c r="FFO134" s="41"/>
      <c r="FFP134" s="41"/>
      <c r="FFQ134" s="42"/>
      <c r="FFR134" s="41"/>
      <c r="FFS134" s="43"/>
      <c r="FFT134" s="44"/>
      <c r="FFU134" s="41"/>
      <c r="FFV134" s="41"/>
      <c r="FFW134" s="41"/>
      <c r="FFX134" s="38"/>
      <c r="FFY134" s="38"/>
      <c r="FFZ134" s="38"/>
      <c r="FGA134" s="38"/>
      <c r="FGB134" s="39"/>
      <c r="FGC134" s="40"/>
      <c r="FGD134" s="41"/>
      <c r="FGE134" s="41"/>
      <c r="FGF134" s="41"/>
      <c r="FGG134" s="42"/>
      <c r="FGH134" s="41"/>
      <c r="FGI134" s="43"/>
      <c r="FGJ134" s="44"/>
      <c r="FGK134" s="41"/>
      <c r="FGL134" s="41"/>
      <c r="FGM134" s="41"/>
      <c r="FGN134" s="38"/>
      <c r="FGO134" s="38"/>
      <c r="FGP134" s="38"/>
      <c r="FGQ134" s="38"/>
      <c r="FGR134" s="39"/>
      <c r="FGS134" s="40"/>
      <c r="FGT134" s="41"/>
      <c r="FGU134" s="41"/>
      <c r="FGV134" s="41"/>
      <c r="FGW134" s="42"/>
      <c r="FGX134" s="41"/>
      <c r="FGY134" s="43"/>
      <c r="FGZ134" s="44"/>
      <c r="FHA134" s="41"/>
      <c r="FHB134" s="41"/>
      <c r="FHC134" s="41"/>
      <c r="FHD134" s="38"/>
      <c r="FHE134" s="38"/>
      <c r="FHF134" s="38"/>
      <c r="FHG134" s="38"/>
      <c r="FHH134" s="39"/>
      <c r="FHI134" s="40"/>
      <c r="FHJ134" s="41"/>
      <c r="FHK134" s="41"/>
      <c r="FHL134" s="41"/>
      <c r="FHM134" s="42"/>
      <c r="FHN134" s="41"/>
      <c r="FHO134" s="43"/>
      <c r="FHP134" s="44"/>
      <c r="FHQ134" s="41"/>
      <c r="FHR134" s="41"/>
      <c r="FHS134" s="41"/>
      <c r="FHT134" s="38"/>
      <c r="FHU134" s="38"/>
      <c r="FHV134" s="38"/>
      <c r="FHW134" s="38"/>
      <c r="FHX134" s="39"/>
      <c r="FHY134" s="40"/>
      <c r="FHZ134" s="41"/>
      <c r="FIA134" s="41"/>
      <c r="FIB134" s="41"/>
      <c r="FIC134" s="42"/>
      <c r="FID134" s="41"/>
      <c r="FIE134" s="43"/>
      <c r="FIF134" s="44"/>
      <c r="FIG134" s="41"/>
      <c r="FIH134" s="41"/>
      <c r="FII134" s="41"/>
      <c r="FIJ134" s="38"/>
      <c r="FIK134" s="38"/>
      <c r="FIL134" s="38"/>
      <c r="FIM134" s="38"/>
      <c r="FIN134" s="39"/>
      <c r="FIO134" s="40"/>
      <c r="FIP134" s="41"/>
      <c r="FIQ134" s="41"/>
      <c r="FIR134" s="41"/>
      <c r="FIS134" s="42"/>
      <c r="FIT134" s="41"/>
      <c r="FIU134" s="43"/>
      <c r="FIV134" s="44"/>
      <c r="FIW134" s="41"/>
      <c r="FIX134" s="41"/>
      <c r="FIY134" s="41"/>
      <c r="FIZ134" s="38"/>
      <c r="FJA134" s="38"/>
      <c r="FJB134" s="38"/>
      <c r="FJC134" s="38"/>
      <c r="FJD134" s="39"/>
      <c r="FJE134" s="40"/>
      <c r="FJF134" s="41"/>
      <c r="FJG134" s="41"/>
      <c r="FJH134" s="41"/>
      <c r="FJI134" s="42"/>
      <c r="FJJ134" s="41"/>
      <c r="FJK134" s="43"/>
      <c r="FJL134" s="44"/>
      <c r="FJM134" s="41"/>
      <c r="FJN134" s="41"/>
      <c r="FJO134" s="41"/>
      <c r="FJP134" s="38"/>
      <c r="FJQ134" s="38"/>
      <c r="FJR134" s="38"/>
      <c r="FJS134" s="38"/>
      <c r="FJT134" s="39"/>
      <c r="FJU134" s="40"/>
      <c r="FJV134" s="41"/>
      <c r="FJW134" s="41"/>
      <c r="FJX134" s="41"/>
      <c r="FJY134" s="42"/>
      <c r="FJZ134" s="41"/>
      <c r="FKA134" s="43"/>
      <c r="FKB134" s="44"/>
      <c r="FKC134" s="41"/>
      <c r="FKD134" s="41"/>
      <c r="FKE134" s="41"/>
      <c r="FKF134" s="38"/>
      <c r="FKG134" s="38"/>
      <c r="FKH134" s="38"/>
      <c r="FKI134" s="38"/>
      <c r="FKJ134" s="39"/>
      <c r="FKK134" s="40"/>
      <c r="FKL134" s="41"/>
      <c r="FKM134" s="41"/>
      <c r="FKN134" s="41"/>
      <c r="FKO134" s="42"/>
      <c r="FKP134" s="41"/>
      <c r="FKQ134" s="43"/>
      <c r="FKR134" s="44"/>
      <c r="FKS134" s="41"/>
      <c r="FKT134" s="41"/>
      <c r="FKU134" s="41"/>
      <c r="FKV134" s="38"/>
      <c r="FKW134" s="38"/>
      <c r="FKX134" s="38"/>
      <c r="FKY134" s="38"/>
      <c r="FKZ134" s="39"/>
      <c r="FLA134" s="40"/>
      <c r="FLB134" s="41"/>
      <c r="FLC134" s="41"/>
      <c r="FLD134" s="41"/>
      <c r="FLE134" s="42"/>
      <c r="FLF134" s="41"/>
      <c r="FLG134" s="43"/>
      <c r="FLH134" s="44"/>
      <c r="FLI134" s="41"/>
      <c r="FLJ134" s="41"/>
      <c r="FLK134" s="41"/>
      <c r="FLL134" s="38"/>
      <c r="FLM134" s="38"/>
      <c r="FLN134" s="38"/>
      <c r="FLO134" s="38"/>
      <c r="FLP134" s="39"/>
      <c r="FLQ134" s="40"/>
      <c r="FLR134" s="41"/>
      <c r="FLS134" s="41"/>
      <c r="FLT134" s="41"/>
      <c r="FLU134" s="42"/>
      <c r="FLV134" s="41"/>
      <c r="FLW134" s="43"/>
      <c r="FLX134" s="44"/>
      <c r="FLY134" s="41"/>
      <c r="FLZ134" s="41"/>
      <c r="FMA134" s="41"/>
      <c r="FMB134" s="38"/>
      <c r="FMC134" s="38"/>
      <c r="FMD134" s="38"/>
      <c r="FME134" s="38"/>
      <c r="FMF134" s="39"/>
      <c r="FMG134" s="40"/>
      <c r="FMH134" s="41"/>
      <c r="FMI134" s="41"/>
      <c r="FMJ134" s="41"/>
      <c r="FMK134" s="42"/>
      <c r="FML134" s="41"/>
      <c r="FMM134" s="43"/>
      <c r="FMN134" s="44"/>
      <c r="FMO134" s="41"/>
      <c r="FMP134" s="41"/>
      <c r="FMQ134" s="41"/>
      <c r="FMR134" s="38"/>
      <c r="FMS134" s="38"/>
      <c r="FMT134" s="38"/>
      <c r="FMU134" s="38"/>
      <c r="FMV134" s="39"/>
      <c r="FMW134" s="40"/>
      <c r="FMX134" s="41"/>
      <c r="FMY134" s="41"/>
      <c r="FMZ134" s="41"/>
      <c r="FNA134" s="42"/>
      <c r="FNB134" s="41"/>
      <c r="FNC134" s="43"/>
      <c r="FND134" s="44"/>
      <c r="FNE134" s="41"/>
      <c r="FNF134" s="41"/>
      <c r="FNG134" s="41"/>
      <c r="FNH134" s="38"/>
      <c r="FNI134" s="38"/>
      <c r="FNJ134" s="38"/>
      <c r="FNK134" s="38"/>
      <c r="FNL134" s="39"/>
      <c r="FNM134" s="40"/>
      <c r="FNN134" s="41"/>
      <c r="FNO134" s="41"/>
      <c r="FNP134" s="41"/>
      <c r="FNQ134" s="42"/>
      <c r="FNR134" s="41"/>
      <c r="FNS134" s="43"/>
      <c r="FNT134" s="44"/>
      <c r="FNU134" s="41"/>
      <c r="FNV134" s="41"/>
      <c r="FNW134" s="41"/>
      <c r="FNX134" s="38"/>
      <c r="FNY134" s="38"/>
      <c r="FNZ134" s="38"/>
      <c r="FOA134" s="38"/>
      <c r="FOB134" s="39"/>
      <c r="FOC134" s="40"/>
      <c r="FOD134" s="41"/>
      <c r="FOE134" s="41"/>
      <c r="FOF134" s="41"/>
      <c r="FOG134" s="42"/>
      <c r="FOH134" s="41"/>
      <c r="FOI134" s="43"/>
      <c r="FOJ134" s="44"/>
      <c r="FOK134" s="41"/>
      <c r="FOL134" s="41"/>
      <c r="FOM134" s="41"/>
      <c r="FON134" s="38"/>
      <c r="FOO134" s="38"/>
      <c r="FOP134" s="38"/>
      <c r="FOQ134" s="38"/>
      <c r="FOR134" s="39"/>
      <c r="FOS134" s="40"/>
      <c r="FOT134" s="41"/>
      <c r="FOU134" s="41"/>
      <c r="FOV134" s="41"/>
      <c r="FOW134" s="42"/>
      <c r="FOX134" s="41"/>
      <c r="FOY134" s="43"/>
      <c r="FOZ134" s="44"/>
      <c r="FPA134" s="41"/>
      <c r="FPB134" s="41"/>
      <c r="FPC134" s="41"/>
      <c r="FPD134" s="38"/>
      <c r="FPE134" s="38"/>
      <c r="FPF134" s="38"/>
      <c r="FPG134" s="38"/>
      <c r="FPH134" s="39"/>
      <c r="FPI134" s="40"/>
      <c r="FPJ134" s="41"/>
      <c r="FPK134" s="41"/>
      <c r="FPL134" s="41"/>
      <c r="FPM134" s="42"/>
      <c r="FPN134" s="41"/>
      <c r="FPO134" s="43"/>
      <c r="FPP134" s="44"/>
      <c r="FPQ134" s="41"/>
      <c r="FPR134" s="41"/>
      <c r="FPS134" s="41"/>
      <c r="FPT134" s="38"/>
      <c r="FPU134" s="38"/>
      <c r="FPV134" s="38"/>
      <c r="FPW134" s="38"/>
      <c r="FPX134" s="39"/>
      <c r="FPY134" s="40"/>
      <c r="FPZ134" s="41"/>
      <c r="FQA134" s="41"/>
      <c r="FQB134" s="41"/>
      <c r="FQC134" s="42"/>
      <c r="FQD134" s="41"/>
      <c r="FQE134" s="43"/>
      <c r="FQF134" s="44"/>
      <c r="FQG134" s="41"/>
      <c r="FQH134" s="41"/>
      <c r="FQI134" s="41"/>
      <c r="FQJ134" s="38"/>
      <c r="FQK134" s="38"/>
      <c r="FQL134" s="38"/>
      <c r="FQM134" s="38"/>
      <c r="FQN134" s="39"/>
      <c r="FQO134" s="40"/>
      <c r="FQP134" s="41"/>
      <c r="FQQ134" s="41"/>
      <c r="FQR134" s="41"/>
      <c r="FQS134" s="42"/>
      <c r="FQT134" s="41"/>
      <c r="FQU134" s="43"/>
      <c r="FQV134" s="44"/>
      <c r="FQW134" s="41"/>
      <c r="FQX134" s="41"/>
      <c r="FQY134" s="41"/>
      <c r="FQZ134" s="38"/>
      <c r="FRA134" s="38"/>
      <c r="FRB134" s="38"/>
      <c r="FRC134" s="38"/>
      <c r="FRD134" s="39"/>
      <c r="FRE134" s="40"/>
      <c r="FRF134" s="41"/>
      <c r="FRG134" s="41"/>
      <c r="FRH134" s="41"/>
      <c r="FRI134" s="42"/>
      <c r="FRJ134" s="41"/>
      <c r="FRK134" s="43"/>
      <c r="FRL134" s="44"/>
      <c r="FRM134" s="41"/>
      <c r="FRN134" s="41"/>
      <c r="FRO134" s="41"/>
      <c r="FRP134" s="38"/>
      <c r="FRQ134" s="38"/>
      <c r="FRR134" s="38"/>
      <c r="FRS134" s="38"/>
      <c r="FRT134" s="39"/>
      <c r="FRU134" s="40"/>
      <c r="FRV134" s="41"/>
      <c r="FRW134" s="41"/>
      <c r="FRX134" s="41"/>
      <c r="FRY134" s="42"/>
      <c r="FRZ134" s="41"/>
      <c r="FSA134" s="43"/>
      <c r="FSB134" s="44"/>
      <c r="FSC134" s="41"/>
      <c r="FSD134" s="41"/>
      <c r="FSE134" s="41"/>
      <c r="FSF134" s="38"/>
      <c r="FSG134" s="38"/>
      <c r="FSH134" s="38"/>
      <c r="FSI134" s="38"/>
      <c r="FSJ134" s="39"/>
      <c r="FSK134" s="40"/>
      <c r="FSL134" s="41"/>
      <c r="FSM134" s="41"/>
      <c r="FSN134" s="41"/>
      <c r="FSO134" s="42"/>
      <c r="FSP134" s="41"/>
      <c r="FSQ134" s="43"/>
      <c r="FSR134" s="44"/>
      <c r="FSS134" s="41"/>
      <c r="FST134" s="41"/>
      <c r="FSU134" s="41"/>
      <c r="FSV134" s="38"/>
      <c r="FSW134" s="38"/>
      <c r="FSX134" s="38"/>
      <c r="FSY134" s="38"/>
      <c r="FSZ134" s="39"/>
      <c r="FTA134" s="40"/>
      <c r="FTB134" s="41"/>
      <c r="FTC134" s="41"/>
      <c r="FTD134" s="41"/>
      <c r="FTE134" s="42"/>
      <c r="FTF134" s="41"/>
      <c r="FTG134" s="43"/>
      <c r="FTH134" s="44"/>
      <c r="FTI134" s="41"/>
      <c r="FTJ134" s="41"/>
      <c r="FTK134" s="41"/>
      <c r="FTL134" s="38"/>
      <c r="FTM134" s="38"/>
      <c r="FTN134" s="38"/>
      <c r="FTO134" s="38"/>
      <c r="FTP134" s="39"/>
      <c r="FTQ134" s="40"/>
      <c r="FTR134" s="41"/>
      <c r="FTS134" s="41"/>
      <c r="FTT134" s="41"/>
      <c r="FTU134" s="42"/>
      <c r="FTV134" s="41"/>
      <c r="FTW134" s="43"/>
      <c r="FTX134" s="44"/>
      <c r="FTY134" s="41"/>
      <c r="FTZ134" s="41"/>
      <c r="FUA134" s="41"/>
      <c r="FUB134" s="38"/>
      <c r="FUC134" s="38"/>
      <c r="FUD134" s="38"/>
      <c r="FUE134" s="38"/>
      <c r="FUF134" s="39"/>
      <c r="FUG134" s="40"/>
      <c r="FUH134" s="41"/>
      <c r="FUI134" s="41"/>
      <c r="FUJ134" s="41"/>
      <c r="FUK134" s="42"/>
      <c r="FUL134" s="41"/>
      <c r="FUM134" s="43"/>
      <c r="FUN134" s="44"/>
      <c r="FUO134" s="41"/>
      <c r="FUP134" s="41"/>
      <c r="FUQ134" s="41"/>
      <c r="FUR134" s="38"/>
      <c r="FUS134" s="38"/>
      <c r="FUT134" s="38"/>
      <c r="FUU134" s="38"/>
      <c r="FUV134" s="39"/>
      <c r="FUW134" s="40"/>
      <c r="FUX134" s="41"/>
      <c r="FUY134" s="41"/>
      <c r="FUZ134" s="41"/>
      <c r="FVA134" s="42"/>
      <c r="FVB134" s="41"/>
      <c r="FVC134" s="43"/>
      <c r="FVD134" s="44"/>
      <c r="FVE134" s="41"/>
      <c r="FVF134" s="41"/>
      <c r="FVG134" s="41"/>
      <c r="FVH134" s="38"/>
      <c r="FVI134" s="38"/>
      <c r="FVJ134" s="38"/>
      <c r="FVK134" s="38"/>
      <c r="FVL134" s="39"/>
      <c r="FVM134" s="40"/>
      <c r="FVN134" s="41"/>
      <c r="FVO134" s="41"/>
      <c r="FVP134" s="41"/>
      <c r="FVQ134" s="42"/>
      <c r="FVR134" s="41"/>
      <c r="FVS134" s="43"/>
      <c r="FVT134" s="44"/>
      <c r="FVU134" s="41"/>
      <c r="FVV134" s="41"/>
      <c r="FVW134" s="41"/>
      <c r="FVX134" s="38"/>
      <c r="FVY134" s="38"/>
      <c r="FVZ134" s="38"/>
      <c r="FWA134" s="38"/>
      <c r="FWB134" s="39"/>
      <c r="FWC134" s="40"/>
      <c r="FWD134" s="41"/>
      <c r="FWE134" s="41"/>
      <c r="FWF134" s="41"/>
      <c r="FWG134" s="42"/>
      <c r="FWH134" s="41"/>
      <c r="FWI134" s="43"/>
      <c r="FWJ134" s="44"/>
      <c r="FWK134" s="41"/>
      <c r="FWL134" s="41"/>
      <c r="FWM134" s="41"/>
      <c r="FWN134" s="38"/>
      <c r="FWO134" s="38"/>
      <c r="FWP134" s="38"/>
      <c r="FWQ134" s="38"/>
      <c r="FWR134" s="39"/>
      <c r="FWS134" s="40"/>
      <c r="FWT134" s="41"/>
      <c r="FWU134" s="41"/>
      <c r="FWV134" s="41"/>
      <c r="FWW134" s="42"/>
      <c r="FWX134" s="41"/>
      <c r="FWY134" s="43"/>
      <c r="FWZ134" s="44"/>
      <c r="FXA134" s="41"/>
      <c r="FXB134" s="41"/>
      <c r="FXC134" s="41"/>
      <c r="FXD134" s="38"/>
      <c r="FXE134" s="38"/>
      <c r="FXF134" s="38"/>
      <c r="FXG134" s="38"/>
      <c r="FXH134" s="39"/>
      <c r="FXI134" s="40"/>
      <c r="FXJ134" s="41"/>
      <c r="FXK134" s="41"/>
      <c r="FXL134" s="41"/>
      <c r="FXM134" s="42"/>
      <c r="FXN134" s="41"/>
      <c r="FXO134" s="43"/>
      <c r="FXP134" s="44"/>
      <c r="FXQ134" s="41"/>
      <c r="FXR134" s="41"/>
      <c r="FXS134" s="41"/>
      <c r="FXT134" s="38"/>
      <c r="FXU134" s="38"/>
      <c r="FXV134" s="38"/>
      <c r="FXW134" s="38"/>
      <c r="FXX134" s="39"/>
      <c r="FXY134" s="40"/>
      <c r="FXZ134" s="41"/>
      <c r="FYA134" s="41"/>
      <c r="FYB134" s="41"/>
      <c r="FYC134" s="42"/>
      <c r="FYD134" s="41"/>
      <c r="FYE134" s="43"/>
      <c r="FYF134" s="44"/>
      <c r="FYG134" s="41"/>
      <c r="FYH134" s="41"/>
      <c r="FYI134" s="41"/>
      <c r="FYJ134" s="38"/>
      <c r="FYK134" s="38"/>
      <c r="FYL134" s="38"/>
      <c r="FYM134" s="38"/>
      <c r="FYN134" s="39"/>
      <c r="FYO134" s="40"/>
      <c r="FYP134" s="41"/>
      <c r="FYQ134" s="41"/>
      <c r="FYR134" s="41"/>
      <c r="FYS134" s="42"/>
      <c r="FYT134" s="41"/>
      <c r="FYU134" s="43"/>
      <c r="FYV134" s="44"/>
      <c r="FYW134" s="41"/>
      <c r="FYX134" s="41"/>
      <c r="FYY134" s="41"/>
      <c r="FYZ134" s="38"/>
      <c r="FZA134" s="38"/>
      <c r="FZB134" s="38"/>
      <c r="FZC134" s="38"/>
      <c r="FZD134" s="39"/>
      <c r="FZE134" s="40"/>
      <c r="FZF134" s="41"/>
      <c r="FZG134" s="41"/>
      <c r="FZH134" s="41"/>
      <c r="FZI134" s="42"/>
      <c r="FZJ134" s="41"/>
      <c r="FZK134" s="43"/>
      <c r="FZL134" s="44"/>
      <c r="FZM134" s="41"/>
      <c r="FZN134" s="41"/>
      <c r="FZO134" s="41"/>
      <c r="FZP134" s="38"/>
      <c r="FZQ134" s="38"/>
      <c r="FZR134" s="38"/>
      <c r="FZS134" s="38"/>
      <c r="FZT134" s="39"/>
      <c r="FZU134" s="40"/>
      <c r="FZV134" s="41"/>
      <c r="FZW134" s="41"/>
      <c r="FZX134" s="41"/>
      <c r="FZY134" s="42"/>
      <c r="FZZ134" s="41"/>
      <c r="GAA134" s="43"/>
      <c r="GAB134" s="44"/>
      <c r="GAC134" s="41"/>
      <c r="GAD134" s="41"/>
      <c r="GAE134" s="41"/>
      <c r="GAF134" s="38"/>
      <c r="GAG134" s="38"/>
      <c r="GAH134" s="38"/>
      <c r="GAI134" s="38"/>
      <c r="GAJ134" s="39"/>
      <c r="GAK134" s="40"/>
      <c r="GAL134" s="41"/>
      <c r="GAM134" s="41"/>
      <c r="GAN134" s="41"/>
      <c r="GAO134" s="42"/>
      <c r="GAP134" s="41"/>
      <c r="GAQ134" s="43"/>
      <c r="GAR134" s="44"/>
      <c r="GAS134" s="41"/>
      <c r="GAT134" s="41"/>
      <c r="GAU134" s="41"/>
      <c r="GAV134" s="38"/>
      <c r="GAW134" s="38"/>
      <c r="GAX134" s="38"/>
      <c r="GAY134" s="38"/>
      <c r="GAZ134" s="39"/>
      <c r="GBA134" s="40"/>
      <c r="GBB134" s="41"/>
      <c r="GBC134" s="41"/>
      <c r="GBD134" s="41"/>
      <c r="GBE134" s="42"/>
      <c r="GBF134" s="41"/>
      <c r="GBG134" s="43"/>
      <c r="GBH134" s="44"/>
      <c r="GBI134" s="41"/>
      <c r="GBJ134" s="41"/>
      <c r="GBK134" s="41"/>
      <c r="GBL134" s="38"/>
      <c r="GBM134" s="38"/>
      <c r="GBN134" s="38"/>
      <c r="GBO134" s="38"/>
      <c r="GBP134" s="39"/>
      <c r="GBQ134" s="40"/>
      <c r="GBR134" s="41"/>
      <c r="GBS134" s="41"/>
      <c r="GBT134" s="41"/>
      <c r="GBU134" s="42"/>
      <c r="GBV134" s="41"/>
      <c r="GBW134" s="43"/>
      <c r="GBX134" s="44"/>
      <c r="GBY134" s="41"/>
      <c r="GBZ134" s="41"/>
      <c r="GCA134" s="41"/>
      <c r="GCB134" s="38"/>
      <c r="GCC134" s="38"/>
      <c r="GCD134" s="38"/>
      <c r="GCE134" s="38"/>
      <c r="GCF134" s="39"/>
      <c r="GCG134" s="40"/>
      <c r="GCH134" s="41"/>
      <c r="GCI134" s="41"/>
      <c r="GCJ134" s="41"/>
      <c r="GCK134" s="42"/>
      <c r="GCL134" s="41"/>
      <c r="GCM134" s="43"/>
      <c r="GCN134" s="44"/>
      <c r="GCO134" s="41"/>
      <c r="GCP134" s="41"/>
      <c r="GCQ134" s="41"/>
      <c r="GCR134" s="38"/>
      <c r="GCS134" s="38"/>
      <c r="GCT134" s="38"/>
      <c r="GCU134" s="38"/>
      <c r="GCV134" s="39"/>
      <c r="GCW134" s="40"/>
      <c r="GCX134" s="41"/>
      <c r="GCY134" s="41"/>
      <c r="GCZ134" s="41"/>
      <c r="GDA134" s="42"/>
      <c r="GDB134" s="41"/>
      <c r="GDC134" s="43"/>
      <c r="GDD134" s="44"/>
      <c r="GDE134" s="41"/>
      <c r="GDF134" s="41"/>
      <c r="GDG134" s="41"/>
      <c r="GDH134" s="38"/>
      <c r="GDI134" s="38"/>
      <c r="GDJ134" s="38"/>
      <c r="GDK134" s="38"/>
      <c r="GDL134" s="39"/>
      <c r="GDM134" s="40"/>
      <c r="GDN134" s="41"/>
      <c r="GDO134" s="41"/>
      <c r="GDP134" s="41"/>
      <c r="GDQ134" s="42"/>
      <c r="GDR134" s="41"/>
      <c r="GDS134" s="43"/>
      <c r="GDT134" s="44"/>
      <c r="GDU134" s="41"/>
      <c r="GDV134" s="41"/>
      <c r="GDW134" s="41"/>
      <c r="GDX134" s="38"/>
      <c r="GDY134" s="38"/>
      <c r="GDZ134" s="38"/>
      <c r="GEA134" s="38"/>
      <c r="GEB134" s="39"/>
      <c r="GEC134" s="40"/>
      <c r="GED134" s="41"/>
      <c r="GEE134" s="41"/>
      <c r="GEF134" s="41"/>
      <c r="GEG134" s="42"/>
      <c r="GEH134" s="41"/>
      <c r="GEI134" s="43"/>
      <c r="GEJ134" s="44"/>
      <c r="GEK134" s="41"/>
      <c r="GEL134" s="41"/>
      <c r="GEM134" s="41"/>
      <c r="GEN134" s="38"/>
      <c r="GEO134" s="38"/>
      <c r="GEP134" s="38"/>
      <c r="GEQ134" s="38"/>
      <c r="GER134" s="39"/>
      <c r="GES134" s="40"/>
      <c r="GET134" s="41"/>
      <c r="GEU134" s="41"/>
      <c r="GEV134" s="41"/>
      <c r="GEW134" s="42"/>
      <c r="GEX134" s="41"/>
      <c r="GEY134" s="43"/>
      <c r="GEZ134" s="44"/>
      <c r="GFA134" s="41"/>
      <c r="GFB134" s="41"/>
      <c r="GFC134" s="41"/>
      <c r="GFD134" s="38"/>
      <c r="GFE134" s="38"/>
      <c r="GFF134" s="38"/>
      <c r="GFG134" s="38"/>
      <c r="GFH134" s="39"/>
      <c r="GFI134" s="40"/>
      <c r="GFJ134" s="41"/>
      <c r="GFK134" s="41"/>
      <c r="GFL134" s="41"/>
      <c r="GFM134" s="42"/>
      <c r="GFN134" s="41"/>
      <c r="GFO134" s="43"/>
      <c r="GFP134" s="44"/>
      <c r="GFQ134" s="41"/>
      <c r="GFR134" s="41"/>
      <c r="GFS134" s="41"/>
      <c r="GFT134" s="38"/>
      <c r="GFU134" s="38"/>
      <c r="GFV134" s="38"/>
      <c r="GFW134" s="38"/>
      <c r="GFX134" s="39"/>
      <c r="GFY134" s="40"/>
      <c r="GFZ134" s="41"/>
      <c r="GGA134" s="41"/>
      <c r="GGB134" s="41"/>
      <c r="GGC134" s="42"/>
      <c r="GGD134" s="41"/>
      <c r="GGE134" s="43"/>
      <c r="GGF134" s="44"/>
      <c r="GGG134" s="41"/>
      <c r="GGH134" s="41"/>
      <c r="GGI134" s="41"/>
      <c r="GGJ134" s="38"/>
      <c r="GGK134" s="38"/>
      <c r="GGL134" s="38"/>
      <c r="GGM134" s="38"/>
      <c r="GGN134" s="39"/>
      <c r="GGO134" s="40"/>
      <c r="GGP134" s="41"/>
      <c r="GGQ134" s="41"/>
      <c r="GGR134" s="41"/>
      <c r="GGS134" s="42"/>
      <c r="GGT134" s="41"/>
      <c r="GGU134" s="43"/>
      <c r="GGV134" s="44"/>
      <c r="GGW134" s="41"/>
      <c r="GGX134" s="41"/>
      <c r="GGY134" s="41"/>
      <c r="GGZ134" s="38"/>
      <c r="GHA134" s="38"/>
      <c r="GHB134" s="38"/>
      <c r="GHC134" s="38"/>
      <c r="GHD134" s="39"/>
      <c r="GHE134" s="40"/>
      <c r="GHF134" s="41"/>
      <c r="GHG134" s="41"/>
      <c r="GHH134" s="41"/>
      <c r="GHI134" s="42"/>
      <c r="GHJ134" s="41"/>
      <c r="GHK134" s="43"/>
      <c r="GHL134" s="44"/>
      <c r="GHM134" s="41"/>
      <c r="GHN134" s="41"/>
      <c r="GHO134" s="41"/>
      <c r="GHP134" s="38"/>
      <c r="GHQ134" s="38"/>
      <c r="GHR134" s="38"/>
      <c r="GHS134" s="38"/>
      <c r="GHT134" s="39"/>
      <c r="GHU134" s="40"/>
      <c r="GHV134" s="41"/>
      <c r="GHW134" s="41"/>
      <c r="GHX134" s="41"/>
      <c r="GHY134" s="42"/>
      <c r="GHZ134" s="41"/>
      <c r="GIA134" s="43"/>
      <c r="GIB134" s="44"/>
      <c r="GIC134" s="41"/>
      <c r="GID134" s="41"/>
      <c r="GIE134" s="41"/>
      <c r="GIF134" s="38"/>
      <c r="GIG134" s="38"/>
      <c r="GIH134" s="38"/>
      <c r="GII134" s="38"/>
      <c r="GIJ134" s="39"/>
      <c r="GIK134" s="40"/>
      <c r="GIL134" s="41"/>
      <c r="GIM134" s="41"/>
      <c r="GIN134" s="41"/>
      <c r="GIO134" s="42"/>
      <c r="GIP134" s="41"/>
      <c r="GIQ134" s="43"/>
      <c r="GIR134" s="44"/>
      <c r="GIS134" s="41"/>
      <c r="GIT134" s="41"/>
      <c r="GIU134" s="41"/>
      <c r="GIV134" s="38"/>
      <c r="GIW134" s="38"/>
      <c r="GIX134" s="38"/>
      <c r="GIY134" s="38"/>
      <c r="GIZ134" s="39"/>
      <c r="GJA134" s="40"/>
      <c r="GJB134" s="41"/>
      <c r="GJC134" s="41"/>
      <c r="GJD134" s="41"/>
      <c r="GJE134" s="42"/>
      <c r="GJF134" s="41"/>
      <c r="GJG134" s="43"/>
      <c r="GJH134" s="44"/>
      <c r="GJI134" s="41"/>
      <c r="GJJ134" s="41"/>
      <c r="GJK134" s="41"/>
      <c r="GJL134" s="38"/>
      <c r="GJM134" s="38"/>
      <c r="GJN134" s="38"/>
      <c r="GJO134" s="38"/>
      <c r="GJP134" s="39"/>
      <c r="GJQ134" s="40"/>
      <c r="GJR134" s="41"/>
      <c r="GJS134" s="41"/>
      <c r="GJT134" s="41"/>
      <c r="GJU134" s="42"/>
      <c r="GJV134" s="41"/>
      <c r="GJW134" s="43"/>
      <c r="GJX134" s="44"/>
      <c r="GJY134" s="41"/>
      <c r="GJZ134" s="41"/>
      <c r="GKA134" s="41"/>
      <c r="GKB134" s="38"/>
      <c r="GKC134" s="38"/>
      <c r="GKD134" s="38"/>
      <c r="GKE134" s="38"/>
      <c r="GKF134" s="39"/>
      <c r="GKG134" s="40"/>
      <c r="GKH134" s="41"/>
      <c r="GKI134" s="41"/>
      <c r="GKJ134" s="41"/>
      <c r="GKK134" s="42"/>
      <c r="GKL134" s="41"/>
      <c r="GKM134" s="43"/>
      <c r="GKN134" s="44"/>
      <c r="GKO134" s="41"/>
      <c r="GKP134" s="41"/>
      <c r="GKQ134" s="41"/>
      <c r="GKR134" s="38"/>
      <c r="GKS134" s="38"/>
      <c r="GKT134" s="38"/>
      <c r="GKU134" s="38"/>
      <c r="GKV134" s="39"/>
      <c r="GKW134" s="40"/>
      <c r="GKX134" s="41"/>
      <c r="GKY134" s="41"/>
      <c r="GKZ134" s="41"/>
      <c r="GLA134" s="42"/>
      <c r="GLB134" s="41"/>
      <c r="GLC134" s="43"/>
      <c r="GLD134" s="44"/>
      <c r="GLE134" s="41"/>
      <c r="GLF134" s="41"/>
      <c r="GLG134" s="41"/>
      <c r="GLH134" s="38"/>
      <c r="GLI134" s="38"/>
      <c r="GLJ134" s="38"/>
      <c r="GLK134" s="38"/>
      <c r="GLL134" s="39"/>
      <c r="GLM134" s="40"/>
      <c r="GLN134" s="41"/>
      <c r="GLO134" s="41"/>
      <c r="GLP134" s="41"/>
      <c r="GLQ134" s="42"/>
      <c r="GLR134" s="41"/>
      <c r="GLS134" s="43"/>
      <c r="GLT134" s="44"/>
      <c r="GLU134" s="41"/>
      <c r="GLV134" s="41"/>
      <c r="GLW134" s="41"/>
      <c r="GLX134" s="38"/>
      <c r="GLY134" s="38"/>
      <c r="GLZ134" s="38"/>
      <c r="GMA134" s="38"/>
      <c r="GMB134" s="39"/>
      <c r="GMC134" s="40"/>
      <c r="GMD134" s="41"/>
      <c r="GME134" s="41"/>
      <c r="GMF134" s="41"/>
      <c r="GMG134" s="42"/>
      <c r="GMH134" s="41"/>
      <c r="GMI134" s="43"/>
      <c r="GMJ134" s="44"/>
      <c r="GMK134" s="41"/>
      <c r="GML134" s="41"/>
      <c r="GMM134" s="41"/>
      <c r="GMN134" s="38"/>
      <c r="GMO134" s="38"/>
      <c r="GMP134" s="38"/>
      <c r="GMQ134" s="38"/>
      <c r="GMR134" s="39"/>
      <c r="GMS134" s="40"/>
      <c r="GMT134" s="41"/>
      <c r="GMU134" s="41"/>
      <c r="GMV134" s="41"/>
      <c r="GMW134" s="42"/>
      <c r="GMX134" s="41"/>
      <c r="GMY134" s="43"/>
      <c r="GMZ134" s="44"/>
      <c r="GNA134" s="41"/>
      <c r="GNB134" s="41"/>
      <c r="GNC134" s="41"/>
      <c r="GND134" s="38"/>
      <c r="GNE134" s="38"/>
      <c r="GNF134" s="38"/>
      <c r="GNG134" s="38"/>
      <c r="GNH134" s="39"/>
      <c r="GNI134" s="40"/>
      <c r="GNJ134" s="41"/>
      <c r="GNK134" s="41"/>
      <c r="GNL134" s="41"/>
      <c r="GNM134" s="42"/>
      <c r="GNN134" s="41"/>
      <c r="GNO134" s="43"/>
      <c r="GNP134" s="44"/>
      <c r="GNQ134" s="41"/>
      <c r="GNR134" s="41"/>
      <c r="GNS134" s="41"/>
      <c r="GNT134" s="38"/>
      <c r="GNU134" s="38"/>
      <c r="GNV134" s="38"/>
      <c r="GNW134" s="38"/>
      <c r="GNX134" s="39"/>
      <c r="GNY134" s="40"/>
      <c r="GNZ134" s="41"/>
      <c r="GOA134" s="41"/>
      <c r="GOB134" s="41"/>
      <c r="GOC134" s="42"/>
      <c r="GOD134" s="41"/>
      <c r="GOE134" s="43"/>
      <c r="GOF134" s="44"/>
      <c r="GOG134" s="41"/>
      <c r="GOH134" s="41"/>
      <c r="GOI134" s="41"/>
      <c r="GOJ134" s="38"/>
      <c r="GOK134" s="38"/>
      <c r="GOL134" s="38"/>
      <c r="GOM134" s="38"/>
      <c r="GON134" s="39"/>
      <c r="GOO134" s="40"/>
      <c r="GOP134" s="41"/>
      <c r="GOQ134" s="41"/>
      <c r="GOR134" s="41"/>
      <c r="GOS134" s="42"/>
      <c r="GOT134" s="41"/>
      <c r="GOU134" s="43"/>
      <c r="GOV134" s="44"/>
      <c r="GOW134" s="41"/>
      <c r="GOX134" s="41"/>
      <c r="GOY134" s="41"/>
      <c r="GOZ134" s="38"/>
      <c r="GPA134" s="38"/>
      <c r="GPB134" s="38"/>
      <c r="GPC134" s="38"/>
      <c r="GPD134" s="39"/>
      <c r="GPE134" s="40"/>
      <c r="GPF134" s="41"/>
      <c r="GPG134" s="41"/>
      <c r="GPH134" s="41"/>
      <c r="GPI134" s="42"/>
      <c r="GPJ134" s="41"/>
      <c r="GPK134" s="43"/>
      <c r="GPL134" s="44"/>
      <c r="GPM134" s="41"/>
      <c r="GPN134" s="41"/>
      <c r="GPO134" s="41"/>
      <c r="GPP134" s="38"/>
      <c r="GPQ134" s="38"/>
      <c r="GPR134" s="38"/>
      <c r="GPS134" s="38"/>
      <c r="GPT134" s="39"/>
      <c r="GPU134" s="40"/>
      <c r="GPV134" s="41"/>
      <c r="GPW134" s="41"/>
      <c r="GPX134" s="41"/>
      <c r="GPY134" s="42"/>
      <c r="GPZ134" s="41"/>
      <c r="GQA134" s="43"/>
      <c r="GQB134" s="44"/>
      <c r="GQC134" s="41"/>
      <c r="GQD134" s="41"/>
      <c r="GQE134" s="41"/>
      <c r="GQF134" s="38"/>
      <c r="GQG134" s="38"/>
      <c r="GQH134" s="38"/>
      <c r="GQI134" s="38"/>
      <c r="GQJ134" s="39"/>
      <c r="GQK134" s="40"/>
      <c r="GQL134" s="41"/>
      <c r="GQM134" s="41"/>
      <c r="GQN134" s="41"/>
      <c r="GQO134" s="42"/>
      <c r="GQP134" s="41"/>
      <c r="GQQ134" s="43"/>
      <c r="GQR134" s="44"/>
      <c r="GQS134" s="41"/>
      <c r="GQT134" s="41"/>
      <c r="GQU134" s="41"/>
      <c r="GQV134" s="38"/>
      <c r="GQW134" s="38"/>
      <c r="GQX134" s="38"/>
      <c r="GQY134" s="38"/>
      <c r="GQZ134" s="39"/>
      <c r="GRA134" s="40"/>
      <c r="GRB134" s="41"/>
      <c r="GRC134" s="41"/>
      <c r="GRD134" s="41"/>
      <c r="GRE134" s="42"/>
      <c r="GRF134" s="41"/>
      <c r="GRG134" s="43"/>
      <c r="GRH134" s="44"/>
      <c r="GRI134" s="41"/>
      <c r="GRJ134" s="41"/>
      <c r="GRK134" s="41"/>
      <c r="GRL134" s="38"/>
      <c r="GRM134" s="38"/>
      <c r="GRN134" s="38"/>
      <c r="GRO134" s="38"/>
      <c r="GRP134" s="39"/>
      <c r="GRQ134" s="40"/>
      <c r="GRR134" s="41"/>
      <c r="GRS134" s="41"/>
      <c r="GRT134" s="41"/>
      <c r="GRU134" s="42"/>
      <c r="GRV134" s="41"/>
      <c r="GRW134" s="43"/>
      <c r="GRX134" s="44"/>
      <c r="GRY134" s="41"/>
      <c r="GRZ134" s="41"/>
      <c r="GSA134" s="41"/>
      <c r="GSB134" s="38"/>
      <c r="GSC134" s="38"/>
      <c r="GSD134" s="38"/>
      <c r="GSE134" s="38"/>
      <c r="GSF134" s="39"/>
      <c r="GSG134" s="40"/>
      <c r="GSH134" s="41"/>
      <c r="GSI134" s="41"/>
      <c r="GSJ134" s="41"/>
      <c r="GSK134" s="42"/>
      <c r="GSL134" s="41"/>
      <c r="GSM134" s="43"/>
      <c r="GSN134" s="44"/>
      <c r="GSO134" s="41"/>
      <c r="GSP134" s="41"/>
      <c r="GSQ134" s="41"/>
      <c r="GSR134" s="38"/>
      <c r="GSS134" s="38"/>
      <c r="GST134" s="38"/>
      <c r="GSU134" s="38"/>
      <c r="GSV134" s="39"/>
      <c r="GSW134" s="40"/>
      <c r="GSX134" s="41"/>
      <c r="GSY134" s="41"/>
      <c r="GSZ134" s="41"/>
      <c r="GTA134" s="42"/>
      <c r="GTB134" s="41"/>
      <c r="GTC134" s="43"/>
      <c r="GTD134" s="44"/>
      <c r="GTE134" s="41"/>
      <c r="GTF134" s="41"/>
      <c r="GTG134" s="41"/>
      <c r="GTH134" s="38"/>
      <c r="GTI134" s="38"/>
      <c r="GTJ134" s="38"/>
      <c r="GTK134" s="38"/>
      <c r="GTL134" s="39"/>
      <c r="GTM134" s="40"/>
      <c r="GTN134" s="41"/>
      <c r="GTO134" s="41"/>
      <c r="GTP134" s="41"/>
      <c r="GTQ134" s="42"/>
      <c r="GTR134" s="41"/>
      <c r="GTS134" s="43"/>
      <c r="GTT134" s="44"/>
      <c r="GTU134" s="41"/>
      <c r="GTV134" s="41"/>
      <c r="GTW134" s="41"/>
      <c r="GTX134" s="38"/>
      <c r="GTY134" s="38"/>
      <c r="GTZ134" s="38"/>
      <c r="GUA134" s="38"/>
      <c r="GUB134" s="39"/>
      <c r="GUC134" s="40"/>
      <c r="GUD134" s="41"/>
      <c r="GUE134" s="41"/>
      <c r="GUF134" s="41"/>
      <c r="GUG134" s="42"/>
      <c r="GUH134" s="41"/>
      <c r="GUI134" s="43"/>
      <c r="GUJ134" s="44"/>
      <c r="GUK134" s="41"/>
      <c r="GUL134" s="41"/>
      <c r="GUM134" s="41"/>
      <c r="GUN134" s="38"/>
      <c r="GUO134" s="38"/>
      <c r="GUP134" s="38"/>
      <c r="GUQ134" s="38"/>
      <c r="GUR134" s="39"/>
      <c r="GUS134" s="40"/>
      <c r="GUT134" s="41"/>
      <c r="GUU134" s="41"/>
      <c r="GUV134" s="41"/>
      <c r="GUW134" s="42"/>
      <c r="GUX134" s="41"/>
      <c r="GUY134" s="43"/>
      <c r="GUZ134" s="44"/>
      <c r="GVA134" s="41"/>
      <c r="GVB134" s="41"/>
      <c r="GVC134" s="41"/>
      <c r="GVD134" s="38"/>
      <c r="GVE134" s="38"/>
      <c r="GVF134" s="38"/>
      <c r="GVG134" s="38"/>
      <c r="GVH134" s="39"/>
      <c r="GVI134" s="40"/>
      <c r="GVJ134" s="41"/>
      <c r="GVK134" s="41"/>
      <c r="GVL134" s="41"/>
      <c r="GVM134" s="42"/>
      <c r="GVN134" s="41"/>
      <c r="GVO134" s="43"/>
      <c r="GVP134" s="44"/>
      <c r="GVQ134" s="41"/>
      <c r="GVR134" s="41"/>
      <c r="GVS134" s="41"/>
      <c r="GVT134" s="38"/>
      <c r="GVU134" s="38"/>
      <c r="GVV134" s="38"/>
      <c r="GVW134" s="38"/>
      <c r="GVX134" s="39"/>
      <c r="GVY134" s="40"/>
      <c r="GVZ134" s="41"/>
      <c r="GWA134" s="41"/>
      <c r="GWB134" s="41"/>
      <c r="GWC134" s="42"/>
      <c r="GWD134" s="41"/>
      <c r="GWE134" s="43"/>
      <c r="GWF134" s="44"/>
      <c r="GWG134" s="41"/>
      <c r="GWH134" s="41"/>
      <c r="GWI134" s="41"/>
      <c r="GWJ134" s="38"/>
      <c r="GWK134" s="38"/>
      <c r="GWL134" s="38"/>
      <c r="GWM134" s="38"/>
      <c r="GWN134" s="39"/>
      <c r="GWO134" s="40"/>
      <c r="GWP134" s="41"/>
      <c r="GWQ134" s="41"/>
      <c r="GWR134" s="41"/>
      <c r="GWS134" s="42"/>
      <c r="GWT134" s="41"/>
      <c r="GWU134" s="43"/>
      <c r="GWV134" s="44"/>
      <c r="GWW134" s="41"/>
      <c r="GWX134" s="41"/>
      <c r="GWY134" s="41"/>
      <c r="GWZ134" s="38"/>
      <c r="GXA134" s="38"/>
      <c r="GXB134" s="38"/>
      <c r="GXC134" s="38"/>
      <c r="GXD134" s="39"/>
      <c r="GXE134" s="40"/>
      <c r="GXF134" s="41"/>
      <c r="GXG134" s="41"/>
      <c r="GXH134" s="41"/>
      <c r="GXI134" s="42"/>
      <c r="GXJ134" s="41"/>
      <c r="GXK134" s="43"/>
      <c r="GXL134" s="44"/>
      <c r="GXM134" s="41"/>
      <c r="GXN134" s="41"/>
      <c r="GXO134" s="41"/>
      <c r="GXP134" s="38"/>
      <c r="GXQ134" s="38"/>
      <c r="GXR134" s="38"/>
      <c r="GXS134" s="38"/>
      <c r="GXT134" s="39"/>
      <c r="GXU134" s="40"/>
      <c r="GXV134" s="41"/>
      <c r="GXW134" s="41"/>
      <c r="GXX134" s="41"/>
      <c r="GXY134" s="42"/>
      <c r="GXZ134" s="41"/>
      <c r="GYA134" s="43"/>
      <c r="GYB134" s="44"/>
      <c r="GYC134" s="41"/>
      <c r="GYD134" s="41"/>
      <c r="GYE134" s="41"/>
      <c r="GYF134" s="38"/>
      <c r="GYG134" s="38"/>
      <c r="GYH134" s="38"/>
      <c r="GYI134" s="38"/>
      <c r="GYJ134" s="39"/>
      <c r="GYK134" s="40"/>
      <c r="GYL134" s="41"/>
      <c r="GYM134" s="41"/>
      <c r="GYN134" s="41"/>
      <c r="GYO134" s="42"/>
      <c r="GYP134" s="41"/>
      <c r="GYQ134" s="43"/>
      <c r="GYR134" s="44"/>
      <c r="GYS134" s="41"/>
      <c r="GYT134" s="41"/>
      <c r="GYU134" s="41"/>
      <c r="GYV134" s="38"/>
      <c r="GYW134" s="38"/>
      <c r="GYX134" s="38"/>
      <c r="GYY134" s="38"/>
      <c r="GYZ134" s="39"/>
      <c r="GZA134" s="40"/>
      <c r="GZB134" s="41"/>
      <c r="GZC134" s="41"/>
      <c r="GZD134" s="41"/>
      <c r="GZE134" s="42"/>
      <c r="GZF134" s="41"/>
      <c r="GZG134" s="43"/>
      <c r="GZH134" s="44"/>
      <c r="GZI134" s="41"/>
      <c r="GZJ134" s="41"/>
      <c r="GZK134" s="41"/>
      <c r="GZL134" s="38"/>
      <c r="GZM134" s="38"/>
      <c r="GZN134" s="38"/>
      <c r="GZO134" s="38"/>
      <c r="GZP134" s="39"/>
      <c r="GZQ134" s="40"/>
      <c r="GZR134" s="41"/>
      <c r="GZS134" s="41"/>
      <c r="GZT134" s="41"/>
      <c r="GZU134" s="42"/>
      <c r="GZV134" s="41"/>
      <c r="GZW134" s="43"/>
      <c r="GZX134" s="44"/>
      <c r="GZY134" s="41"/>
      <c r="GZZ134" s="41"/>
      <c r="HAA134" s="41"/>
      <c r="HAB134" s="38"/>
      <c r="HAC134" s="38"/>
      <c r="HAD134" s="38"/>
      <c r="HAE134" s="38"/>
      <c r="HAF134" s="39"/>
      <c r="HAG134" s="40"/>
      <c r="HAH134" s="41"/>
      <c r="HAI134" s="41"/>
      <c r="HAJ134" s="41"/>
      <c r="HAK134" s="42"/>
      <c r="HAL134" s="41"/>
      <c r="HAM134" s="43"/>
      <c r="HAN134" s="44"/>
      <c r="HAO134" s="41"/>
      <c r="HAP134" s="41"/>
      <c r="HAQ134" s="41"/>
      <c r="HAR134" s="38"/>
      <c r="HAS134" s="38"/>
      <c r="HAT134" s="38"/>
      <c r="HAU134" s="38"/>
      <c r="HAV134" s="39"/>
      <c r="HAW134" s="40"/>
      <c r="HAX134" s="41"/>
      <c r="HAY134" s="41"/>
      <c r="HAZ134" s="41"/>
      <c r="HBA134" s="42"/>
      <c r="HBB134" s="41"/>
      <c r="HBC134" s="43"/>
      <c r="HBD134" s="44"/>
      <c r="HBE134" s="41"/>
      <c r="HBF134" s="41"/>
      <c r="HBG134" s="41"/>
      <c r="HBH134" s="38"/>
      <c r="HBI134" s="38"/>
      <c r="HBJ134" s="38"/>
      <c r="HBK134" s="38"/>
      <c r="HBL134" s="39"/>
      <c r="HBM134" s="40"/>
      <c r="HBN134" s="41"/>
      <c r="HBO134" s="41"/>
      <c r="HBP134" s="41"/>
      <c r="HBQ134" s="42"/>
      <c r="HBR134" s="41"/>
      <c r="HBS134" s="43"/>
      <c r="HBT134" s="44"/>
      <c r="HBU134" s="41"/>
      <c r="HBV134" s="41"/>
      <c r="HBW134" s="41"/>
      <c r="HBX134" s="38"/>
      <c r="HBY134" s="38"/>
      <c r="HBZ134" s="38"/>
      <c r="HCA134" s="38"/>
      <c r="HCB134" s="39"/>
      <c r="HCC134" s="40"/>
      <c r="HCD134" s="41"/>
      <c r="HCE134" s="41"/>
      <c r="HCF134" s="41"/>
      <c r="HCG134" s="42"/>
      <c r="HCH134" s="41"/>
      <c r="HCI134" s="43"/>
      <c r="HCJ134" s="44"/>
      <c r="HCK134" s="41"/>
      <c r="HCL134" s="41"/>
      <c r="HCM134" s="41"/>
      <c r="HCN134" s="38"/>
      <c r="HCO134" s="38"/>
      <c r="HCP134" s="38"/>
      <c r="HCQ134" s="38"/>
      <c r="HCR134" s="39"/>
      <c r="HCS134" s="40"/>
      <c r="HCT134" s="41"/>
      <c r="HCU134" s="41"/>
      <c r="HCV134" s="41"/>
      <c r="HCW134" s="42"/>
      <c r="HCX134" s="41"/>
      <c r="HCY134" s="43"/>
      <c r="HCZ134" s="44"/>
      <c r="HDA134" s="41"/>
      <c r="HDB134" s="41"/>
      <c r="HDC134" s="41"/>
      <c r="HDD134" s="38"/>
      <c r="HDE134" s="38"/>
      <c r="HDF134" s="38"/>
      <c r="HDG134" s="38"/>
      <c r="HDH134" s="39"/>
      <c r="HDI134" s="40"/>
      <c r="HDJ134" s="41"/>
      <c r="HDK134" s="41"/>
      <c r="HDL134" s="41"/>
      <c r="HDM134" s="42"/>
      <c r="HDN134" s="41"/>
      <c r="HDO134" s="43"/>
      <c r="HDP134" s="44"/>
      <c r="HDQ134" s="41"/>
      <c r="HDR134" s="41"/>
      <c r="HDS134" s="41"/>
      <c r="HDT134" s="38"/>
      <c r="HDU134" s="38"/>
      <c r="HDV134" s="38"/>
      <c r="HDW134" s="38"/>
      <c r="HDX134" s="39"/>
      <c r="HDY134" s="40"/>
      <c r="HDZ134" s="41"/>
      <c r="HEA134" s="41"/>
      <c r="HEB134" s="41"/>
      <c r="HEC134" s="42"/>
      <c r="HED134" s="41"/>
      <c r="HEE134" s="43"/>
      <c r="HEF134" s="44"/>
      <c r="HEG134" s="41"/>
      <c r="HEH134" s="41"/>
      <c r="HEI134" s="41"/>
      <c r="HEJ134" s="38"/>
      <c r="HEK134" s="38"/>
      <c r="HEL134" s="38"/>
      <c r="HEM134" s="38"/>
      <c r="HEN134" s="39"/>
      <c r="HEO134" s="40"/>
      <c r="HEP134" s="41"/>
      <c r="HEQ134" s="41"/>
      <c r="HER134" s="41"/>
      <c r="HES134" s="42"/>
      <c r="HET134" s="41"/>
      <c r="HEU134" s="43"/>
      <c r="HEV134" s="44"/>
      <c r="HEW134" s="41"/>
      <c r="HEX134" s="41"/>
      <c r="HEY134" s="41"/>
      <c r="HEZ134" s="38"/>
      <c r="HFA134" s="38"/>
      <c r="HFB134" s="38"/>
      <c r="HFC134" s="38"/>
      <c r="HFD134" s="39"/>
      <c r="HFE134" s="40"/>
      <c r="HFF134" s="41"/>
      <c r="HFG134" s="41"/>
      <c r="HFH134" s="41"/>
      <c r="HFI134" s="42"/>
      <c r="HFJ134" s="41"/>
      <c r="HFK134" s="43"/>
      <c r="HFL134" s="44"/>
      <c r="HFM134" s="41"/>
      <c r="HFN134" s="41"/>
      <c r="HFO134" s="41"/>
      <c r="HFP134" s="38"/>
      <c r="HFQ134" s="38"/>
      <c r="HFR134" s="38"/>
      <c r="HFS134" s="38"/>
      <c r="HFT134" s="39"/>
      <c r="HFU134" s="40"/>
      <c r="HFV134" s="41"/>
      <c r="HFW134" s="41"/>
      <c r="HFX134" s="41"/>
      <c r="HFY134" s="42"/>
      <c r="HFZ134" s="41"/>
      <c r="HGA134" s="43"/>
      <c r="HGB134" s="44"/>
      <c r="HGC134" s="41"/>
      <c r="HGD134" s="41"/>
      <c r="HGE134" s="41"/>
      <c r="HGF134" s="38"/>
      <c r="HGG134" s="38"/>
      <c r="HGH134" s="38"/>
      <c r="HGI134" s="38"/>
      <c r="HGJ134" s="39"/>
      <c r="HGK134" s="40"/>
      <c r="HGL134" s="41"/>
      <c r="HGM134" s="41"/>
      <c r="HGN134" s="41"/>
      <c r="HGO134" s="42"/>
      <c r="HGP134" s="41"/>
      <c r="HGQ134" s="43"/>
      <c r="HGR134" s="44"/>
      <c r="HGS134" s="41"/>
      <c r="HGT134" s="41"/>
      <c r="HGU134" s="41"/>
      <c r="HGV134" s="38"/>
      <c r="HGW134" s="38"/>
      <c r="HGX134" s="38"/>
      <c r="HGY134" s="38"/>
      <c r="HGZ134" s="39"/>
      <c r="HHA134" s="40"/>
      <c r="HHB134" s="41"/>
      <c r="HHC134" s="41"/>
      <c r="HHD134" s="41"/>
      <c r="HHE134" s="42"/>
      <c r="HHF134" s="41"/>
      <c r="HHG134" s="43"/>
      <c r="HHH134" s="44"/>
      <c r="HHI134" s="41"/>
      <c r="HHJ134" s="41"/>
      <c r="HHK134" s="41"/>
      <c r="HHL134" s="38"/>
      <c r="HHM134" s="38"/>
      <c r="HHN134" s="38"/>
      <c r="HHO134" s="38"/>
      <c r="HHP134" s="39"/>
      <c r="HHQ134" s="40"/>
      <c r="HHR134" s="41"/>
      <c r="HHS134" s="41"/>
      <c r="HHT134" s="41"/>
      <c r="HHU134" s="42"/>
      <c r="HHV134" s="41"/>
      <c r="HHW134" s="43"/>
      <c r="HHX134" s="44"/>
      <c r="HHY134" s="41"/>
      <c r="HHZ134" s="41"/>
      <c r="HIA134" s="41"/>
      <c r="HIB134" s="38"/>
      <c r="HIC134" s="38"/>
      <c r="HID134" s="38"/>
      <c r="HIE134" s="38"/>
      <c r="HIF134" s="39"/>
      <c r="HIG134" s="40"/>
      <c r="HIH134" s="41"/>
      <c r="HII134" s="41"/>
      <c r="HIJ134" s="41"/>
      <c r="HIK134" s="42"/>
      <c r="HIL134" s="41"/>
      <c r="HIM134" s="43"/>
      <c r="HIN134" s="44"/>
      <c r="HIO134" s="41"/>
      <c r="HIP134" s="41"/>
      <c r="HIQ134" s="41"/>
      <c r="HIR134" s="38"/>
      <c r="HIS134" s="38"/>
      <c r="HIT134" s="38"/>
      <c r="HIU134" s="38"/>
      <c r="HIV134" s="39"/>
      <c r="HIW134" s="40"/>
      <c r="HIX134" s="41"/>
      <c r="HIY134" s="41"/>
      <c r="HIZ134" s="41"/>
      <c r="HJA134" s="42"/>
      <c r="HJB134" s="41"/>
      <c r="HJC134" s="43"/>
      <c r="HJD134" s="44"/>
      <c r="HJE134" s="41"/>
      <c r="HJF134" s="41"/>
      <c r="HJG134" s="41"/>
      <c r="HJH134" s="38"/>
      <c r="HJI134" s="38"/>
      <c r="HJJ134" s="38"/>
      <c r="HJK134" s="38"/>
      <c r="HJL134" s="39"/>
      <c r="HJM134" s="40"/>
      <c r="HJN134" s="41"/>
      <c r="HJO134" s="41"/>
      <c r="HJP134" s="41"/>
      <c r="HJQ134" s="42"/>
      <c r="HJR134" s="41"/>
      <c r="HJS134" s="43"/>
      <c r="HJT134" s="44"/>
      <c r="HJU134" s="41"/>
      <c r="HJV134" s="41"/>
      <c r="HJW134" s="41"/>
      <c r="HJX134" s="38"/>
      <c r="HJY134" s="38"/>
      <c r="HJZ134" s="38"/>
      <c r="HKA134" s="38"/>
      <c r="HKB134" s="39"/>
      <c r="HKC134" s="40"/>
      <c r="HKD134" s="41"/>
      <c r="HKE134" s="41"/>
      <c r="HKF134" s="41"/>
      <c r="HKG134" s="42"/>
      <c r="HKH134" s="41"/>
      <c r="HKI134" s="43"/>
      <c r="HKJ134" s="44"/>
      <c r="HKK134" s="41"/>
      <c r="HKL134" s="41"/>
      <c r="HKM134" s="41"/>
      <c r="HKN134" s="38"/>
      <c r="HKO134" s="38"/>
      <c r="HKP134" s="38"/>
      <c r="HKQ134" s="38"/>
      <c r="HKR134" s="39"/>
      <c r="HKS134" s="40"/>
      <c r="HKT134" s="41"/>
      <c r="HKU134" s="41"/>
      <c r="HKV134" s="41"/>
      <c r="HKW134" s="42"/>
      <c r="HKX134" s="41"/>
      <c r="HKY134" s="43"/>
      <c r="HKZ134" s="44"/>
      <c r="HLA134" s="41"/>
      <c r="HLB134" s="41"/>
      <c r="HLC134" s="41"/>
      <c r="HLD134" s="38"/>
      <c r="HLE134" s="38"/>
      <c r="HLF134" s="38"/>
      <c r="HLG134" s="38"/>
      <c r="HLH134" s="39"/>
      <c r="HLI134" s="40"/>
      <c r="HLJ134" s="41"/>
      <c r="HLK134" s="41"/>
      <c r="HLL134" s="41"/>
      <c r="HLM134" s="42"/>
      <c r="HLN134" s="41"/>
      <c r="HLO134" s="43"/>
      <c r="HLP134" s="44"/>
      <c r="HLQ134" s="41"/>
      <c r="HLR134" s="41"/>
      <c r="HLS134" s="41"/>
      <c r="HLT134" s="38"/>
      <c r="HLU134" s="38"/>
      <c r="HLV134" s="38"/>
      <c r="HLW134" s="38"/>
      <c r="HLX134" s="39"/>
      <c r="HLY134" s="40"/>
      <c r="HLZ134" s="41"/>
      <c r="HMA134" s="41"/>
      <c r="HMB134" s="41"/>
      <c r="HMC134" s="42"/>
      <c r="HMD134" s="41"/>
      <c r="HME134" s="43"/>
      <c r="HMF134" s="44"/>
      <c r="HMG134" s="41"/>
      <c r="HMH134" s="41"/>
      <c r="HMI134" s="41"/>
      <c r="HMJ134" s="38"/>
      <c r="HMK134" s="38"/>
      <c r="HML134" s="38"/>
      <c r="HMM134" s="38"/>
      <c r="HMN134" s="39"/>
      <c r="HMO134" s="40"/>
      <c r="HMP134" s="41"/>
      <c r="HMQ134" s="41"/>
      <c r="HMR134" s="41"/>
      <c r="HMS134" s="42"/>
      <c r="HMT134" s="41"/>
      <c r="HMU134" s="43"/>
      <c r="HMV134" s="44"/>
      <c r="HMW134" s="41"/>
      <c r="HMX134" s="41"/>
      <c r="HMY134" s="41"/>
      <c r="HMZ134" s="38"/>
      <c r="HNA134" s="38"/>
      <c r="HNB134" s="38"/>
      <c r="HNC134" s="38"/>
      <c r="HND134" s="39"/>
      <c r="HNE134" s="40"/>
      <c r="HNF134" s="41"/>
      <c r="HNG134" s="41"/>
      <c r="HNH134" s="41"/>
      <c r="HNI134" s="42"/>
      <c r="HNJ134" s="41"/>
      <c r="HNK134" s="43"/>
      <c r="HNL134" s="44"/>
      <c r="HNM134" s="41"/>
      <c r="HNN134" s="41"/>
      <c r="HNO134" s="41"/>
      <c r="HNP134" s="38"/>
      <c r="HNQ134" s="38"/>
      <c r="HNR134" s="38"/>
      <c r="HNS134" s="38"/>
      <c r="HNT134" s="39"/>
      <c r="HNU134" s="40"/>
      <c r="HNV134" s="41"/>
      <c r="HNW134" s="41"/>
      <c r="HNX134" s="41"/>
      <c r="HNY134" s="42"/>
      <c r="HNZ134" s="41"/>
      <c r="HOA134" s="43"/>
      <c r="HOB134" s="44"/>
      <c r="HOC134" s="41"/>
      <c r="HOD134" s="41"/>
      <c r="HOE134" s="41"/>
      <c r="HOF134" s="38"/>
      <c r="HOG134" s="38"/>
      <c r="HOH134" s="38"/>
      <c r="HOI134" s="38"/>
      <c r="HOJ134" s="39"/>
      <c r="HOK134" s="40"/>
      <c r="HOL134" s="41"/>
      <c r="HOM134" s="41"/>
      <c r="HON134" s="41"/>
      <c r="HOO134" s="42"/>
      <c r="HOP134" s="41"/>
      <c r="HOQ134" s="43"/>
      <c r="HOR134" s="44"/>
      <c r="HOS134" s="41"/>
      <c r="HOT134" s="41"/>
      <c r="HOU134" s="41"/>
      <c r="HOV134" s="38"/>
      <c r="HOW134" s="38"/>
      <c r="HOX134" s="38"/>
      <c r="HOY134" s="38"/>
      <c r="HOZ134" s="39"/>
      <c r="HPA134" s="40"/>
      <c r="HPB134" s="41"/>
      <c r="HPC134" s="41"/>
      <c r="HPD134" s="41"/>
      <c r="HPE134" s="42"/>
      <c r="HPF134" s="41"/>
      <c r="HPG134" s="43"/>
      <c r="HPH134" s="44"/>
      <c r="HPI134" s="41"/>
      <c r="HPJ134" s="41"/>
      <c r="HPK134" s="41"/>
      <c r="HPL134" s="38"/>
      <c r="HPM134" s="38"/>
      <c r="HPN134" s="38"/>
      <c r="HPO134" s="38"/>
      <c r="HPP134" s="39"/>
      <c r="HPQ134" s="40"/>
      <c r="HPR134" s="41"/>
      <c r="HPS134" s="41"/>
      <c r="HPT134" s="41"/>
      <c r="HPU134" s="42"/>
      <c r="HPV134" s="41"/>
      <c r="HPW134" s="43"/>
      <c r="HPX134" s="44"/>
      <c r="HPY134" s="41"/>
      <c r="HPZ134" s="41"/>
      <c r="HQA134" s="41"/>
      <c r="HQB134" s="38"/>
      <c r="HQC134" s="38"/>
      <c r="HQD134" s="38"/>
      <c r="HQE134" s="38"/>
      <c r="HQF134" s="39"/>
      <c r="HQG134" s="40"/>
      <c r="HQH134" s="41"/>
      <c r="HQI134" s="41"/>
      <c r="HQJ134" s="41"/>
      <c r="HQK134" s="42"/>
      <c r="HQL134" s="41"/>
      <c r="HQM134" s="43"/>
      <c r="HQN134" s="44"/>
      <c r="HQO134" s="41"/>
      <c r="HQP134" s="41"/>
      <c r="HQQ134" s="41"/>
      <c r="HQR134" s="38"/>
      <c r="HQS134" s="38"/>
      <c r="HQT134" s="38"/>
      <c r="HQU134" s="38"/>
      <c r="HQV134" s="39"/>
      <c r="HQW134" s="40"/>
      <c r="HQX134" s="41"/>
      <c r="HQY134" s="41"/>
      <c r="HQZ134" s="41"/>
      <c r="HRA134" s="42"/>
      <c r="HRB134" s="41"/>
      <c r="HRC134" s="43"/>
      <c r="HRD134" s="44"/>
      <c r="HRE134" s="41"/>
      <c r="HRF134" s="41"/>
      <c r="HRG134" s="41"/>
      <c r="HRH134" s="38"/>
      <c r="HRI134" s="38"/>
      <c r="HRJ134" s="38"/>
      <c r="HRK134" s="38"/>
      <c r="HRL134" s="39"/>
      <c r="HRM134" s="40"/>
      <c r="HRN134" s="41"/>
      <c r="HRO134" s="41"/>
      <c r="HRP134" s="41"/>
      <c r="HRQ134" s="42"/>
      <c r="HRR134" s="41"/>
      <c r="HRS134" s="43"/>
      <c r="HRT134" s="44"/>
      <c r="HRU134" s="41"/>
      <c r="HRV134" s="41"/>
      <c r="HRW134" s="41"/>
      <c r="HRX134" s="38"/>
      <c r="HRY134" s="38"/>
      <c r="HRZ134" s="38"/>
      <c r="HSA134" s="38"/>
      <c r="HSB134" s="39"/>
      <c r="HSC134" s="40"/>
      <c r="HSD134" s="41"/>
      <c r="HSE134" s="41"/>
      <c r="HSF134" s="41"/>
      <c r="HSG134" s="42"/>
      <c r="HSH134" s="41"/>
      <c r="HSI134" s="43"/>
      <c r="HSJ134" s="44"/>
      <c r="HSK134" s="41"/>
      <c r="HSL134" s="41"/>
      <c r="HSM134" s="41"/>
      <c r="HSN134" s="38"/>
      <c r="HSO134" s="38"/>
      <c r="HSP134" s="38"/>
      <c r="HSQ134" s="38"/>
      <c r="HSR134" s="39"/>
      <c r="HSS134" s="40"/>
      <c r="HST134" s="41"/>
      <c r="HSU134" s="41"/>
      <c r="HSV134" s="41"/>
      <c r="HSW134" s="42"/>
      <c r="HSX134" s="41"/>
      <c r="HSY134" s="43"/>
      <c r="HSZ134" s="44"/>
      <c r="HTA134" s="41"/>
      <c r="HTB134" s="41"/>
      <c r="HTC134" s="41"/>
      <c r="HTD134" s="38"/>
      <c r="HTE134" s="38"/>
      <c r="HTF134" s="38"/>
      <c r="HTG134" s="38"/>
      <c r="HTH134" s="39"/>
      <c r="HTI134" s="40"/>
      <c r="HTJ134" s="41"/>
      <c r="HTK134" s="41"/>
      <c r="HTL134" s="41"/>
      <c r="HTM134" s="42"/>
      <c r="HTN134" s="41"/>
      <c r="HTO134" s="43"/>
      <c r="HTP134" s="44"/>
      <c r="HTQ134" s="41"/>
      <c r="HTR134" s="41"/>
      <c r="HTS134" s="41"/>
      <c r="HTT134" s="38"/>
      <c r="HTU134" s="38"/>
      <c r="HTV134" s="38"/>
      <c r="HTW134" s="38"/>
      <c r="HTX134" s="39"/>
      <c r="HTY134" s="40"/>
      <c r="HTZ134" s="41"/>
      <c r="HUA134" s="41"/>
      <c r="HUB134" s="41"/>
      <c r="HUC134" s="42"/>
      <c r="HUD134" s="41"/>
      <c r="HUE134" s="43"/>
      <c r="HUF134" s="44"/>
      <c r="HUG134" s="41"/>
      <c r="HUH134" s="41"/>
      <c r="HUI134" s="41"/>
      <c r="HUJ134" s="38"/>
      <c r="HUK134" s="38"/>
      <c r="HUL134" s="38"/>
      <c r="HUM134" s="38"/>
      <c r="HUN134" s="39"/>
      <c r="HUO134" s="40"/>
      <c r="HUP134" s="41"/>
      <c r="HUQ134" s="41"/>
      <c r="HUR134" s="41"/>
      <c r="HUS134" s="42"/>
      <c r="HUT134" s="41"/>
      <c r="HUU134" s="43"/>
      <c r="HUV134" s="44"/>
      <c r="HUW134" s="41"/>
      <c r="HUX134" s="41"/>
      <c r="HUY134" s="41"/>
      <c r="HUZ134" s="38"/>
      <c r="HVA134" s="38"/>
      <c r="HVB134" s="38"/>
      <c r="HVC134" s="38"/>
      <c r="HVD134" s="39"/>
      <c r="HVE134" s="40"/>
      <c r="HVF134" s="41"/>
      <c r="HVG134" s="41"/>
      <c r="HVH134" s="41"/>
      <c r="HVI134" s="42"/>
      <c r="HVJ134" s="41"/>
      <c r="HVK134" s="43"/>
      <c r="HVL134" s="44"/>
      <c r="HVM134" s="41"/>
      <c r="HVN134" s="41"/>
      <c r="HVO134" s="41"/>
      <c r="HVP134" s="38"/>
      <c r="HVQ134" s="38"/>
      <c r="HVR134" s="38"/>
      <c r="HVS134" s="38"/>
      <c r="HVT134" s="39"/>
      <c r="HVU134" s="40"/>
      <c r="HVV134" s="41"/>
      <c r="HVW134" s="41"/>
      <c r="HVX134" s="41"/>
      <c r="HVY134" s="42"/>
      <c r="HVZ134" s="41"/>
      <c r="HWA134" s="43"/>
      <c r="HWB134" s="44"/>
      <c r="HWC134" s="41"/>
      <c r="HWD134" s="41"/>
      <c r="HWE134" s="41"/>
      <c r="HWF134" s="38"/>
      <c r="HWG134" s="38"/>
      <c r="HWH134" s="38"/>
      <c r="HWI134" s="38"/>
      <c r="HWJ134" s="39"/>
      <c r="HWK134" s="40"/>
      <c r="HWL134" s="41"/>
      <c r="HWM134" s="41"/>
      <c r="HWN134" s="41"/>
      <c r="HWO134" s="42"/>
      <c r="HWP134" s="41"/>
      <c r="HWQ134" s="43"/>
      <c r="HWR134" s="44"/>
      <c r="HWS134" s="41"/>
      <c r="HWT134" s="41"/>
      <c r="HWU134" s="41"/>
      <c r="HWV134" s="38"/>
      <c r="HWW134" s="38"/>
      <c r="HWX134" s="38"/>
      <c r="HWY134" s="38"/>
      <c r="HWZ134" s="39"/>
      <c r="HXA134" s="40"/>
      <c r="HXB134" s="41"/>
      <c r="HXC134" s="41"/>
      <c r="HXD134" s="41"/>
      <c r="HXE134" s="42"/>
      <c r="HXF134" s="41"/>
      <c r="HXG134" s="43"/>
      <c r="HXH134" s="44"/>
      <c r="HXI134" s="41"/>
      <c r="HXJ134" s="41"/>
      <c r="HXK134" s="41"/>
      <c r="HXL134" s="38"/>
      <c r="HXM134" s="38"/>
      <c r="HXN134" s="38"/>
      <c r="HXO134" s="38"/>
      <c r="HXP134" s="39"/>
      <c r="HXQ134" s="40"/>
      <c r="HXR134" s="41"/>
      <c r="HXS134" s="41"/>
      <c r="HXT134" s="41"/>
      <c r="HXU134" s="42"/>
      <c r="HXV134" s="41"/>
      <c r="HXW134" s="43"/>
      <c r="HXX134" s="44"/>
      <c r="HXY134" s="41"/>
      <c r="HXZ134" s="41"/>
      <c r="HYA134" s="41"/>
      <c r="HYB134" s="38"/>
      <c r="HYC134" s="38"/>
      <c r="HYD134" s="38"/>
      <c r="HYE134" s="38"/>
      <c r="HYF134" s="39"/>
      <c r="HYG134" s="40"/>
      <c r="HYH134" s="41"/>
      <c r="HYI134" s="41"/>
      <c r="HYJ134" s="41"/>
      <c r="HYK134" s="42"/>
      <c r="HYL134" s="41"/>
      <c r="HYM134" s="43"/>
      <c r="HYN134" s="44"/>
      <c r="HYO134" s="41"/>
      <c r="HYP134" s="41"/>
      <c r="HYQ134" s="41"/>
      <c r="HYR134" s="38"/>
      <c r="HYS134" s="38"/>
      <c r="HYT134" s="38"/>
      <c r="HYU134" s="38"/>
      <c r="HYV134" s="39"/>
      <c r="HYW134" s="40"/>
      <c r="HYX134" s="41"/>
      <c r="HYY134" s="41"/>
      <c r="HYZ134" s="41"/>
      <c r="HZA134" s="42"/>
      <c r="HZB134" s="41"/>
      <c r="HZC134" s="43"/>
      <c r="HZD134" s="44"/>
      <c r="HZE134" s="41"/>
      <c r="HZF134" s="41"/>
      <c r="HZG134" s="41"/>
      <c r="HZH134" s="38"/>
      <c r="HZI134" s="38"/>
      <c r="HZJ134" s="38"/>
      <c r="HZK134" s="38"/>
      <c r="HZL134" s="39"/>
      <c r="HZM134" s="40"/>
      <c r="HZN134" s="41"/>
      <c r="HZO134" s="41"/>
      <c r="HZP134" s="41"/>
      <c r="HZQ134" s="42"/>
      <c r="HZR134" s="41"/>
      <c r="HZS134" s="43"/>
      <c r="HZT134" s="44"/>
      <c r="HZU134" s="41"/>
      <c r="HZV134" s="41"/>
      <c r="HZW134" s="41"/>
      <c r="HZX134" s="38"/>
      <c r="HZY134" s="38"/>
      <c r="HZZ134" s="38"/>
      <c r="IAA134" s="38"/>
      <c r="IAB134" s="39"/>
      <c r="IAC134" s="40"/>
      <c r="IAD134" s="41"/>
      <c r="IAE134" s="41"/>
      <c r="IAF134" s="41"/>
      <c r="IAG134" s="42"/>
      <c r="IAH134" s="41"/>
      <c r="IAI134" s="43"/>
      <c r="IAJ134" s="44"/>
      <c r="IAK134" s="41"/>
      <c r="IAL134" s="41"/>
      <c r="IAM134" s="41"/>
      <c r="IAN134" s="38"/>
      <c r="IAO134" s="38"/>
      <c r="IAP134" s="38"/>
      <c r="IAQ134" s="38"/>
      <c r="IAR134" s="39"/>
      <c r="IAS134" s="40"/>
      <c r="IAT134" s="41"/>
      <c r="IAU134" s="41"/>
      <c r="IAV134" s="41"/>
      <c r="IAW134" s="42"/>
      <c r="IAX134" s="41"/>
      <c r="IAY134" s="43"/>
      <c r="IAZ134" s="44"/>
      <c r="IBA134" s="41"/>
      <c r="IBB134" s="41"/>
      <c r="IBC134" s="41"/>
      <c r="IBD134" s="38"/>
      <c r="IBE134" s="38"/>
      <c r="IBF134" s="38"/>
      <c r="IBG134" s="38"/>
      <c r="IBH134" s="39"/>
      <c r="IBI134" s="40"/>
      <c r="IBJ134" s="41"/>
      <c r="IBK134" s="41"/>
      <c r="IBL134" s="41"/>
      <c r="IBM134" s="42"/>
      <c r="IBN134" s="41"/>
      <c r="IBO134" s="43"/>
      <c r="IBP134" s="44"/>
      <c r="IBQ134" s="41"/>
      <c r="IBR134" s="41"/>
      <c r="IBS134" s="41"/>
      <c r="IBT134" s="38"/>
      <c r="IBU134" s="38"/>
      <c r="IBV134" s="38"/>
      <c r="IBW134" s="38"/>
      <c r="IBX134" s="39"/>
      <c r="IBY134" s="40"/>
      <c r="IBZ134" s="41"/>
      <c r="ICA134" s="41"/>
      <c r="ICB134" s="41"/>
      <c r="ICC134" s="42"/>
      <c r="ICD134" s="41"/>
      <c r="ICE134" s="43"/>
      <c r="ICF134" s="44"/>
      <c r="ICG134" s="41"/>
      <c r="ICH134" s="41"/>
      <c r="ICI134" s="41"/>
      <c r="ICJ134" s="38"/>
      <c r="ICK134" s="38"/>
      <c r="ICL134" s="38"/>
      <c r="ICM134" s="38"/>
      <c r="ICN134" s="39"/>
      <c r="ICO134" s="40"/>
      <c r="ICP134" s="41"/>
      <c r="ICQ134" s="41"/>
      <c r="ICR134" s="41"/>
      <c r="ICS134" s="42"/>
      <c r="ICT134" s="41"/>
      <c r="ICU134" s="43"/>
      <c r="ICV134" s="44"/>
      <c r="ICW134" s="41"/>
      <c r="ICX134" s="41"/>
      <c r="ICY134" s="41"/>
      <c r="ICZ134" s="38"/>
      <c r="IDA134" s="38"/>
      <c r="IDB134" s="38"/>
      <c r="IDC134" s="38"/>
      <c r="IDD134" s="39"/>
      <c r="IDE134" s="40"/>
      <c r="IDF134" s="41"/>
      <c r="IDG134" s="41"/>
      <c r="IDH134" s="41"/>
      <c r="IDI134" s="42"/>
      <c r="IDJ134" s="41"/>
      <c r="IDK134" s="43"/>
      <c r="IDL134" s="44"/>
      <c r="IDM134" s="41"/>
      <c r="IDN134" s="41"/>
      <c r="IDO134" s="41"/>
      <c r="IDP134" s="38"/>
      <c r="IDQ134" s="38"/>
      <c r="IDR134" s="38"/>
      <c r="IDS134" s="38"/>
      <c r="IDT134" s="39"/>
      <c r="IDU134" s="40"/>
      <c r="IDV134" s="41"/>
      <c r="IDW134" s="41"/>
      <c r="IDX134" s="41"/>
      <c r="IDY134" s="42"/>
      <c r="IDZ134" s="41"/>
      <c r="IEA134" s="43"/>
      <c r="IEB134" s="44"/>
      <c r="IEC134" s="41"/>
      <c r="IED134" s="41"/>
      <c r="IEE134" s="41"/>
      <c r="IEF134" s="38"/>
      <c r="IEG134" s="38"/>
      <c r="IEH134" s="38"/>
      <c r="IEI134" s="38"/>
      <c r="IEJ134" s="39"/>
      <c r="IEK134" s="40"/>
      <c r="IEL134" s="41"/>
      <c r="IEM134" s="41"/>
      <c r="IEN134" s="41"/>
      <c r="IEO134" s="42"/>
      <c r="IEP134" s="41"/>
      <c r="IEQ134" s="43"/>
      <c r="IER134" s="44"/>
      <c r="IES134" s="41"/>
      <c r="IET134" s="41"/>
      <c r="IEU134" s="41"/>
      <c r="IEV134" s="38"/>
      <c r="IEW134" s="38"/>
      <c r="IEX134" s="38"/>
      <c r="IEY134" s="38"/>
      <c r="IEZ134" s="39"/>
      <c r="IFA134" s="40"/>
      <c r="IFB134" s="41"/>
      <c r="IFC134" s="41"/>
      <c r="IFD134" s="41"/>
      <c r="IFE134" s="42"/>
      <c r="IFF134" s="41"/>
      <c r="IFG134" s="43"/>
      <c r="IFH134" s="44"/>
      <c r="IFI134" s="41"/>
      <c r="IFJ134" s="41"/>
      <c r="IFK134" s="41"/>
      <c r="IFL134" s="38"/>
      <c r="IFM134" s="38"/>
      <c r="IFN134" s="38"/>
      <c r="IFO134" s="38"/>
      <c r="IFP134" s="39"/>
      <c r="IFQ134" s="40"/>
      <c r="IFR134" s="41"/>
      <c r="IFS134" s="41"/>
      <c r="IFT134" s="41"/>
      <c r="IFU134" s="42"/>
      <c r="IFV134" s="41"/>
      <c r="IFW134" s="43"/>
      <c r="IFX134" s="44"/>
      <c r="IFY134" s="41"/>
      <c r="IFZ134" s="41"/>
      <c r="IGA134" s="41"/>
      <c r="IGB134" s="38"/>
      <c r="IGC134" s="38"/>
      <c r="IGD134" s="38"/>
      <c r="IGE134" s="38"/>
      <c r="IGF134" s="39"/>
      <c r="IGG134" s="40"/>
      <c r="IGH134" s="41"/>
      <c r="IGI134" s="41"/>
      <c r="IGJ134" s="41"/>
      <c r="IGK134" s="42"/>
      <c r="IGL134" s="41"/>
      <c r="IGM134" s="43"/>
      <c r="IGN134" s="44"/>
      <c r="IGO134" s="41"/>
      <c r="IGP134" s="41"/>
      <c r="IGQ134" s="41"/>
      <c r="IGR134" s="38"/>
      <c r="IGS134" s="38"/>
      <c r="IGT134" s="38"/>
      <c r="IGU134" s="38"/>
      <c r="IGV134" s="39"/>
      <c r="IGW134" s="40"/>
      <c r="IGX134" s="41"/>
      <c r="IGY134" s="41"/>
      <c r="IGZ134" s="41"/>
      <c r="IHA134" s="42"/>
      <c r="IHB134" s="41"/>
      <c r="IHC134" s="43"/>
      <c r="IHD134" s="44"/>
      <c r="IHE134" s="41"/>
      <c r="IHF134" s="41"/>
      <c r="IHG134" s="41"/>
      <c r="IHH134" s="38"/>
      <c r="IHI134" s="38"/>
      <c r="IHJ134" s="38"/>
      <c r="IHK134" s="38"/>
      <c r="IHL134" s="39"/>
      <c r="IHM134" s="40"/>
      <c r="IHN134" s="41"/>
      <c r="IHO134" s="41"/>
      <c r="IHP134" s="41"/>
      <c r="IHQ134" s="42"/>
      <c r="IHR134" s="41"/>
      <c r="IHS134" s="43"/>
      <c r="IHT134" s="44"/>
      <c r="IHU134" s="41"/>
      <c r="IHV134" s="41"/>
      <c r="IHW134" s="41"/>
      <c r="IHX134" s="38"/>
      <c r="IHY134" s="38"/>
      <c r="IHZ134" s="38"/>
      <c r="IIA134" s="38"/>
      <c r="IIB134" s="39"/>
      <c r="IIC134" s="40"/>
      <c r="IID134" s="41"/>
      <c r="IIE134" s="41"/>
      <c r="IIF134" s="41"/>
      <c r="IIG134" s="42"/>
      <c r="IIH134" s="41"/>
      <c r="III134" s="43"/>
      <c r="IIJ134" s="44"/>
      <c r="IIK134" s="41"/>
      <c r="IIL134" s="41"/>
      <c r="IIM134" s="41"/>
      <c r="IIN134" s="38"/>
      <c r="IIO134" s="38"/>
      <c r="IIP134" s="38"/>
      <c r="IIQ134" s="38"/>
      <c r="IIR134" s="39"/>
      <c r="IIS134" s="40"/>
      <c r="IIT134" s="41"/>
      <c r="IIU134" s="41"/>
      <c r="IIV134" s="41"/>
      <c r="IIW134" s="42"/>
      <c r="IIX134" s="41"/>
      <c r="IIY134" s="43"/>
      <c r="IIZ134" s="44"/>
      <c r="IJA134" s="41"/>
      <c r="IJB134" s="41"/>
      <c r="IJC134" s="41"/>
      <c r="IJD134" s="38"/>
      <c r="IJE134" s="38"/>
      <c r="IJF134" s="38"/>
      <c r="IJG134" s="38"/>
      <c r="IJH134" s="39"/>
      <c r="IJI134" s="40"/>
      <c r="IJJ134" s="41"/>
      <c r="IJK134" s="41"/>
      <c r="IJL134" s="41"/>
      <c r="IJM134" s="42"/>
      <c r="IJN134" s="41"/>
      <c r="IJO134" s="43"/>
      <c r="IJP134" s="44"/>
      <c r="IJQ134" s="41"/>
      <c r="IJR134" s="41"/>
      <c r="IJS134" s="41"/>
      <c r="IJT134" s="38"/>
      <c r="IJU134" s="38"/>
      <c r="IJV134" s="38"/>
      <c r="IJW134" s="38"/>
      <c r="IJX134" s="39"/>
      <c r="IJY134" s="40"/>
      <c r="IJZ134" s="41"/>
      <c r="IKA134" s="41"/>
      <c r="IKB134" s="41"/>
      <c r="IKC134" s="42"/>
      <c r="IKD134" s="41"/>
      <c r="IKE134" s="43"/>
      <c r="IKF134" s="44"/>
      <c r="IKG134" s="41"/>
      <c r="IKH134" s="41"/>
      <c r="IKI134" s="41"/>
      <c r="IKJ134" s="38"/>
      <c r="IKK134" s="38"/>
      <c r="IKL134" s="38"/>
      <c r="IKM134" s="38"/>
      <c r="IKN134" s="39"/>
      <c r="IKO134" s="40"/>
      <c r="IKP134" s="41"/>
      <c r="IKQ134" s="41"/>
      <c r="IKR134" s="41"/>
      <c r="IKS134" s="42"/>
      <c r="IKT134" s="41"/>
      <c r="IKU134" s="43"/>
      <c r="IKV134" s="44"/>
      <c r="IKW134" s="41"/>
      <c r="IKX134" s="41"/>
      <c r="IKY134" s="41"/>
      <c r="IKZ134" s="38"/>
      <c r="ILA134" s="38"/>
      <c r="ILB134" s="38"/>
      <c r="ILC134" s="38"/>
      <c r="ILD134" s="39"/>
      <c r="ILE134" s="40"/>
      <c r="ILF134" s="41"/>
      <c r="ILG134" s="41"/>
      <c r="ILH134" s="41"/>
      <c r="ILI134" s="42"/>
      <c r="ILJ134" s="41"/>
      <c r="ILK134" s="43"/>
      <c r="ILL134" s="44"/>
      <c r="ILM134" s="41"/>
      <c r="ILN134" s="41"/>
      <c r="ILO134" s="41"/>
      <c r="ILP134" s="38"/>
      <c r="ILQ134" s="38"/>
      <c r="ILR134" s="38"/>
      <c r="ILS134" s="38"/>
      <c r="ILT134" s="39"/>
      <c r="ILU134" s="40"/>
      <c r="ILV134" s="41"/>
      <c r="ILW134" s="41"/>
      <c r="ILX134" s="41"/>
      <c r="ILY134" s="42"/>
      <c r="ILZ134" s="41"/>
      <c r="IMA134" s="43"/>
      <c r="IMB134" s="44"/>
      <c r="IMC134" s="41"/>
      <c r="IMD134" s="41"/>
      <c r="IME134" s="41"/>
      <c r="IMF134" s="38"/>
      <c r="IMG134" s="38"/>
      <c r="IMH134" s="38"/>
      <c r="IMI134" s="38"/>
      <c r="IMJ134" s="39"/>
      <c r="IMK134" s="40"/>
      <c r="IML134" s="41"/>
      <c r="IMM134" s="41"/>
      <c r="IMN134" s="41"/>
      <c r="IMO134" s="42"/>
      <c r="IMP134" s="41"/>
      <c r="IMQ134" s="43"/>
      <c r="IMR134" s="44"/>
      <c r="IMS134" s="41"/>
      <c r="IMT134" s="41"/>
      <c r="IMU134" s="41"/>
      <c r="IMV134" s="38"/>
      <c r="IMW134" s="38"/>
      <c r="IMX134" s="38"/>
      <c r="IMY134" s="38"/>
      <c r="IMZ134" s="39"/>
      <c r="INA134" s="40"/>
      <c r="INB134" s="41"/>
      <c r="INC134" s="41"/>
      <c r="IND134" s="41"/>
      <c r="INE134" s="42"/>
      <c r="INF134" s="41"/>
      <c r="ING134" s="43"/>
      <c r="INH134" s="44"/>
      <c r="INI134" s="41"/>
      <c r="INJ134" s="41"/>
      <c r="INK134" s="41"/>
      <c r="INL134" s="38"/>
      <c r="INM134" s="38"/>
      <c r="INN134" s="38"/>
      <c r="INO134" s="38"/>
      <c r="INP134" s="39"/>
      <c r="INQ134" s="40"/>
      <c r="INR134" s="41"/>
      <c r="INS134" s="41"/>
      <c r="INT134" s="41"/>
      <c r="INU134" s="42"/>
      <c r="INV134" s="41"/>
      <c r="INW134" s="43"/>
      <c r="INX134" s="44"/>
      <c r="INY134" s="41"/>
      <c r="INZ134" s="41"/>
      <c r="IOA134" s="41"/>
      <c r="IOB134" s="38"/>
      <c r="IOC134" s="38"/>
      <c r="IOD134" s="38"/>
      <c r="IOE134" s="38"/>
      <c r="IOF134" s="39"/>
      <c r="IOG134" s="40"/>
      <c r="IOH134" s="41"/>
      <c r="IOI134" s="41"/>
      <c r="IOJ134" s="41"/>
      <c r="IOK134" s="42"/>
      <c r="IOL134" s="41"/>
      <c r="IOM134" s="43"/>
      <c r="ION134" s="44"/>
      <c r="IOO134" s="41"/>
      <c r="IOP134" s="41"/>
      <c r="IOQ134" s="41"/>
      <c r="IOR134" s="38"/>
      <c r="IOS134" s="38"/>
      <c r="IOT134" s="38"/>
      <c r="IOU134" s="38"/>
      <c r="IOV134" s="39"/>
      <c r="IOW134" s="40"/>
      <c r="IOX134" s="41"/>
      <c r="IOY134" s="41"/>
      <c r="IOZ134" s="41"/>
      <c r="IPA134" s="42"/>
      <c r="IPB134" s="41"/>
      <c r="IPC134" s="43"/>
      <c r="IPD134" s="44"/>
      <c r="IPE134" s="41"/>
      <c r="IPF134" s="41"/>
      <c r="IPG134" s="41"/>
      <c r="IPH134" s="38"/>
      <c r="IPI134" s="38"/>
      <c r="IPJ134" s="38"/>
      <c r="IPK134" s="38"/>
      <c r="IPL134" s="39"/>
      <c r="IPM134" s="40"/>
      <c r="IPN134" s="41"/>
      <c r="IPO134" s="41"/>
      <c r="IPP134" s="41"/>
      <c r="IPQ134" s="42"/>
      <c r="IPR134" s="41"/>
      <c r="IPS134" s="43"/>
      <c r="IPT134" s="44"/>
      <c r="IPU134" s="41"/>
      <c r="IPV134" s="41"/>
      <c r="IPW134" s="41"/>
      <c r="IPX134" s="38"/>
      <c r="IPY134" s="38"/>
      <c r="IPZ134" s="38"/>
      <c r="IQA134" s="38"/>
      <c r="IQB134" s="39"/>
      <c r="IQC134" s="40"/>
      <c r="IQD134" s="41"/>
      <c r="IQE134" s="41"/>
      <c r="IQF134" s="41"/>
      <c r="IQG134" s="42"/>
      <c r="IQH134" s="41"/>
      <c r="IQI134" s="43"/>
      <c r="IQJ134" s="44"/>
      <c r="IQK134" s="41"/>
      <c r="IQL134" s="41"/>
      <c r="IQM134" s="41"/>
      <c r="IQN134" s="38"/>
      <c r="IQO134" s="38"/>
      <c r="IQP134" s="38"/>
      <c r="IQQ134" s="38"/>
      <c r="IQR134" s="39"/>
      <c r="IQS134" s="40"/>
      <c r="IQT134" s="41"/>
      <c r="IQU134" s="41"/>
      <c r="IQV134" s="41"/>
      <c r="IQW134" s="42"/>
      <c r="IQX134" s="41"/>
      <c r="IQY134" s="43"/>
      <c r="IQZ134" s="44"/>
      <c r="IRA134" s="41"/>
      <c r="IRB134" s="41"/>
      <c r="IRC134" s="41"/>
      <c r="IRD134" s="38"/>
      <c r="IRE134" s="38"/>
      <c r="IRF134" s="38"/>
      <c r="IRG134" s="38"/>
      <c r="IRH134" s="39"/>
      <c r="IRI134" s="40"/>
      <c r="IRJ134" s="41"/>
      <c r="IRK134" s="41"/>
      <c r="IRL134" s="41"/>
      <c r="IRM134" s="42"/>
      <c r="IRN134" s="41"/>
      <c r="IRO134" s="43"/>
      <c r="IRP134" s="44"/>
      <c r="IRQ134" s="41"/>
      <c r="IRR134" s="41"/>
      <c r="IRS134" s="41"/>
      <c r="IRT134" s="38"/>
      <c r="IRU134" s="38"/>
      <c r="IRV134" s="38"/>
      <c r="IRW134" s="38"/>
      <c r="IRX134" s="39"/>
      <c r="IRY134" s="40"/>
      <c r="IRZ134" s="41"/>
      <c r="ISA134" s="41"/>
      <c r="ISB134" s="41"/>
      <c r="ISC134" s="42"/>
      <c r="ISD134" s="41"/>
      <c r="ISE134" s="43"/>
      <c r="ISF134" s="44"/>
      <c r="ISG134" s="41"/>
      <c r="ISH134" s="41"/>
      <c r="ISI134" s="41"/>
      <c r="ISJ134" s="38"/>
      <c r="ISK134" s="38"/>
      <c r="ISL134" s="38"/>
      <c r="ISM134" s="38"/>
      <c r="ISN134" s="39"/>
      <c r="ISO134" s="40"/>
      <c r="ISP134" s="41"/>
      <c r="ISQ134" s="41"/>
      <c r="ISR134" s="41"/>
      <c r="ISS134" s="42"/>
      <c r="IST134" s="41"/>
      <c r="ISU134" s="43"/>
      <c r="ISV134" s="44"/>
      <c r="ISW134" s="41"/>
      <c r="ISX134" s="41"/>
      <c r="ISY134" s="41"/>
      <c r="ISZ134" s="38"/>
      <c r="ITA134" s="38"/>
      <c r="ITB134" s="38"/>
      <c r="ITC134" s="38"/>
      <c r="ITD134" s="39"/>
      <c r="ITE134" s="40"/>
      <c r="ITF134" s="41"/>
      <c r="ITG134" s="41"/>
      <c r="ITH134" s="41"/>
      <c r="ITI134" s="42"/>
      <c r="ITJ134" s="41"/>
      <c r="ITK134" s="43"/>
      <c r="ITL134" s="44"/>
      <c r="ITM134" s="41"/>
      <c r="ITN134" s="41"/>
      <c r="ITO134" s="41"/>
      <c r="ITP134" s="38"/>
      <c r="ITQ134" s="38"/>
      <c r="ITR134" s="38"/>
      <c r="ITS134" s="38"/>
      <c r="ITT134" s="39"/>
      <c r="ITU134" s="40"/>
      <c r="ITV134" s="41"/>
      <c r="ITW134" s="41"/>
      <c r="ITX134" s="41"/>
      <c r="ITY134" s="42"/>
      <c r="ITZ134" s="41"/>
      <c r="IUA134" s="43"/>
      <c r="IUB134" s="44"/>
      <c r="IUC134" s="41"/>
      <c r="IUD134" s="41"/>
      <c r="IUE134" s="41"/>
      <c r="IUF134" s="38"/>
      <c r="IUG134" s="38"/>
      <c r="IUH134" s="38"/>
      <c r="IUI134" s="38"/>
      <c r="IUJ134" s="39"/>
      <c r="IUK134" s="40"/>
      <c r="IUL134" s="41"/>
      <c r="IUM134" s="41"/>
      <c r="IUN134" s="41"/>
      <c r="IUO134" s="42"/>
      <c r="IUP134" s="41"/>
      <c r="IUQ134" s="43"/>
      <c r="IUR134" s="44"/>
      <c r="IUS134" s="41"/>
      <c r="IUT134" s="41"/>
      <c r="IUU134" s="41"/>
      <c r="IUV134" s="38"/>
      <c r="IUW134" s="38"/>
      <c r="IUX134" s="38"/>
      <c r="IUY134" s="38"/>
      <c r="IUZ134" s="39"/>
      <c r="IVA134" s="40"/>
      <c r="IVB134" s="41"/>
      <c r="IVC134" s="41"/>
      <c r="IVD134" s="41"/>
      <c r="IVE134" s="42"/>
      <c r="IVF134" s="41"/>
      <c r="IVG134" s="43"/>
      <c r="IVH134" s="44"/>
      <c r="IVI134" s="41"/>
      <c r="IVJ134" s="41"/>
      <c r="IVK134" s="41"/>
      <c r="IVL134" s="38"/>
      <c r="IVM134" s="38"/>
      <c r="IVN134" s="38"/>
      <c r="IVO134" s="38"/>
      <c r="IVP134" s="39"/>
      <c r="IVQ134" s="40"/>
      <c r="IVR134" s="41"/>
      <c r="IVS134" s="41"/>
      <c r="IVT134" s="41"/>
      <c r="IVU134" s="42"/>
      <c r="IVV134" s="41"/>
      <c r="IVW134" s="43"/>
      <c r="IVX134" s="44"/>
      <c r="IVY134" s="41"/>
      <c r="IVZ134" s="41"/>
      <c r="IWA134" s="41"/>
      <c r="IWB134" s="38"/>
      <c r="IWC134" s="38"/>
      <c r="IWD134" s="38"/>
      <c r="IWE134" s="38"/>
      <c r="IWF134" s="39"/>
      <c r="IWG134" s="40"/>
      <c r="IWH134" s="41"/>
      <c r="IWI134" s="41"/>
      <c r="IWJ134" s="41"/>
      <c r="IWK134" s="42"/>
      <c r="IWL134" s="41"/>
      <c r="IWM134" s="43"/>
      <c r="IWN134" s="44"/>
      <c r="IWO134" s="41"/>
      <c r="IWP134" s="41"/>
      <c r="IWQ134" s="41"/>
      <c r="IWR134" s="38"/>
      <c r="IWS134" s="38"/>
      <c r="IWT134" s="38"/>
      <c r="IWU134" s="38"/>
      <c r="IWV134" s="39"/>
      <c r="IWW134" s="40"/>
      <c r="IWX134" s="41"/>
      <c r="IWY134" s="41"/>
      <c r="IWZ134" s="41"/>
      <c r="IXA134" s="42"/>
      <c r="IXB134" s="41"/>
      <c r="IXC134" s="43"/>
      <c r="IXD134" s="44"/>
      <c r="IXE134" s="41"/>
      <c r="IXF134" s="41"/>
      <c r="IXG134" s="41"/>
      <c r="IXH134" s="38"/>
      <c r="IXI134" s="38"/>
      <c r="IXJ134" s="38"/>
      <c r="IXK134" s="38"/>
      <c r="IXL134" s="39"/>
      <c r="IXM134" s="40"/>
      <c r="IXN134" s="41"/>
      <c r="IXO134" s="41"/>
      <c r="IXP134" s="41"/>
      <c r="IXQ134" s="42"/>
      <c r="IXR134" s="41"/>
      <c r="IXS134" s="43"/>
      <c r="IXT134" s="44"/>
      <c r="IXU134" s="41"/>
      <c r="IXV134" s="41"/>
      <c r="IXW134" s="41"/>
      <c r="IXX134" s="38"/>
      <c r="IXY134" s="38"/>
      <c r="IXZ134" s="38"/>
      <c r="IYA134" s="38"/>
      <c r="IYB134" s="39"/>
      <c r="IYC134" s="40"/>
      <c r="IYD134" s="41"/>
      <c r="IYE134" s="41"/>
      <c r="IYF134" s="41"/>
      <c r="IYG134" s="42"/>
      <c r="IYH134" s="41"/>
      <c r="IYI134" s="43"/>
      <c r="IYJ134" s="44"/>
      <c r="IYK134" s="41"/>
      <c r="IYL134" s="41"/>
      <c r="IYM134" s="41"/>
      <c r="IYN134" s="38"/>
      <c r="IYO134" s="38"/>
      <c r="IYP134" s="38"/>
      <c r="IYQ134" s="38"/>
      <c r="IYR134" s="39"/>
      <c r="IYS134" s="40"/>
      <c r="IYT134" s="41"/>
      <c r="IYU134" s="41"/>
      <c r="IYV134" s="41"/>
      <c r="IYW134" s="42"/>
      <c r="IYX134" s="41"/>
      <c r="IYY134" s="43"/>
      <c r="IYZ134" s="44"/>
      <c r="IZA134" s="41"/>
      <c r="IZB134" s="41"/>
      <c r="IZC134" s="41"/>
      <c r="IZD134" s="38"/>
      <c r="IZE134" s="38"/>
      <c r="IZF134" s="38"/>
      <c r="IZG134" s="38"/>
      <c r="IZH134" s="39"/>
      <c r="IZI134" s="40"/>
      <c r="IZJ134" s="41"/>
      <c r="IZK134" s="41"/>
      <c r="IZL134" s="41"/>
      <c r="IZM134" s="42"/>
      <c r="IZN134" s="41"/>
      <c r="IZO134" s="43"/>
      <c r="IZP134" s="44"/>
      <c r="IZQ134" s="41"/>
      <c r="IZR134" s="41"/>
      <c r="IZS134" s="41"/>
      <c r="IZT134" s="38"/>
      <c r="IZU134" s="38"/>
      <c r="IZV134" s="38"/>
      <c r="IZW134" s="38"/>
      <c r="IZX134" s="39"/>
      <c r="IZY134" s="40"/>
      <c r="IZZ134" s="41"/>
      <c r="JAA134" s="41"/>
      <c r="JAB134" s="41"/>
      <c r="JAC134" s="42"/>
      <c r="JAD134" s="41"/>
      <c r="JAE134" s="43"/>
      <c r="JAF134" s="44"/>
      <c r="JAG134" s="41"/>
      <c r="JAH134" s="41"/>
      <c r="JAI134" s="41"/>
      <c r="JAJ134" s="38"/>
      <c r="JAK134" s="38"/>
      <c r="JAL134" s="38"/>
      <c r="JAM134" s="38"/>
      <c r="JAN134" s="39"/>
      <c r="JAO134" s="40"/>
      <c r="JAP134" s="41"/>
      <c r="JAQ134" s="41"/>
      <c r="JAR134" s="41"/>
      <c r="JAS134" s="42"/>
      <c r="JAT134" s="41"/>
      <c r="JAU134" s="43"/>
      <c r="JAV134" s="44"/>
      <c r="JAW134" s="41"/>
      <c r="JAX134" s="41"/>
      <c r="JAY134" s="41"/>
      <c r="JAZ134" s="38"/>
      <c r="JBA134" s="38"/>
      <c r="JBB134" s="38"/>
      <c r="JBC134" s="38"/>
      <c r="JBD134" s="39"/>
      <c r="JBE134" s="40"/>
      <c r="JBF134" s="41"/>
      <c r="JBG134" s="41"/>
      <c r="JBH134" s="41"/>
      <c r="JBI134" s="42"/>
      <c r="JBJ134" s="41"/>
      <c r="JBK134" s="43"/>
      <c r="JBL134" s="44"/>
      <c r="JBM134" s="41"/>
      <c r="JBN134" s="41"/>
      <c r="JBO134" s="41"/>
      <c r="JBP134" s="38"/>
      <c r="JBQ134" s="38"/>
      <c r="JBR134" s="38"/>
      <c r="JBS134" s="38"/>
      <c r="JBT134" s="39"/>
      <c r="JBU134" s="40"/>
      <c r="JBV134" s="41"/>
      <c r="JBW134" s="41"/>
      <c r="JBX134" s="41"/>
      <c r="JBY134" s="42"/>
      <c r="JBZ134" s="41"/>
      <c r="JCA134" s="43"/>
      <c r="JCB134" s="44"/>
      <c r="JCC134" s="41"/>
      <c r="JCD134" s="41"/>
      <c r="JCE134" s="41"/>
      <c r="JCF134" s="38"/>
      <c r="JCG134" s="38"/>
      <c r="JCH134" s="38"/>
      <c r="JCI134" s="38"/>
      <c r="JCJ134" s="39"/>
      <c r="JCK134" s="40"/>
      <c r="JCL134" s="41"/>
      <c r="JCM134" s="41"/>
      <c r="JCN134" s="41"/>
      <c r="JCO134" s="42"/>
      <c r="JCP134" s="41"/>
      <c r="JCQ134" s="43"/>
      <c r="JCR134" s="44"/>
      <c r="JCS134" s="41"/>
      <c r="JCT134" s="41"/>
      <c r="JCU134" s="41"/>
      <c r="JCV134" s="38"/>
      <c r="JCW134" s="38"/>
      <c r="JCX134" s="38"/>
      <c r="JCY134" s="38"/>
      <c r="JCZ134" s="39"/>
      <c r="JDA134" s="40"/>
      <c r="JDB134" s="41"/>
      <c r="JDC134" s="41"/>
      <c r="JDD134" s="41"/>
      <c r="JDE134" s="42"/>
      <c r="JDF134" s="41"/>
      <c r="JDG134" s="43"/>
      <c r="JDH134" s="44"/>
      <c r="JDI134" s="41"/>
      <c r="JDJ134" s="41"/>
      <c r="JDK134" s="41"/>
      <c r="JDL134" s="38"/>
      <c r="JDM134" s="38"/>
      <c r="JDN134" s="38"/>
      <c r="JDO134" s="38"/>
      <c r="JDP134" s="39"/>
      <c r="JDQ134" s="40"/>
      <c r="JDR134" s="41"/>
      <c r="JDS134" s="41"/>
      <c r="JDT134" s="41"/>
      <c r="JDU134" s="42"/>
      <c r="JDV134" s="41"/>
      <c r="JDW134" s="43"/>
      <c r="JDX134" s="44"/>
      <c r="JDY134" s="41"/>
      <c r="JDZ134" s="41"/>
      <c r="JEA134" s="41"/>
      <c r="JEB134" s="38"/>
      <c r="JEC134" s="38"/>
      <c r="JED134" s="38"/>
      <c r="JEE134" s="38"/>
      <c r="JEF134" s="39"/>
      <c r="JEG134" s="40"/>
      <c r="JEH134" s="41"/>
      <c r="JEI134" s="41"/>
      <c r="JEJ134" s="41"/>
      <c r="JEK134" s="42"/>
      <c r="JEL134" s="41"/>
      <c r="JEM134" s="43"/>
      <c r="JEN134" s="44"/>
      <c r="JEO134" s="41"/>
      <c r="JEP134" s="41"/>
      <c r="JEQ134" s="41"/>
      <c r="JER134" s="38"/>
      <c r="JES134" s="38"/>
      <c r="JET134" s="38"/>
      <c r="JEU134" s="38"/>
      <c r="JEV134" s="39"/>
      <c r="JEW134" s="40"/>
      <c r="JEX134" s="41"/>
      <c r="JEY134" s="41"/>
      <c r="JEZ134" s="41"/>
      <c r="JFA134" s="42"/>
      <c r="JFB134" s="41"/>
      <c r="JFC134" s="43"/>
      <c r="JFD134" s="44"/>
      <c r="JFE134" s="41"/>
      <c r="JFF134" s="41"/>
      <c r="JFG134" s="41"/>
      <c r="JFH134" s="38"/>
      <c r="JFI134" s="38"/>
      <c r="JFJ134" s="38"/>
      <c r="JFK134" s="38"/>
      <c r="JFL134" s="39"/>
      <c r="JFM134" s="40"/>
      <c r="JFN134" s="41"/>
      <c r="JFO134" s="41"/>
      <c r="JFP134" s="41"/>
      <c r="JFQ134" s="42"/>
      <c r="JFR134" s="41"/>
      <c r="JFS134" s="43"/>
      <c r="JFT134" s="44"/>
      <c r="JFU134" s="41"/>
      <c r="JFV134" s="41"/>
      <c r="JFW134" s="41"/>
      <c r="JFX134" s="38"/>
      <c r="JFY134" s="38"/>
      <c r="JFZ134" s="38"/>
      <c r="JGA134" s="38"/>
      <c r="JGB134" s="39"/>
      <c r="JGC134" s="40"/>
      <c r="JGD134" s="41"/>
      <c r="JGE134" s="41"/>
      <c r="JGF134" s="41"/>
      <c r="JGG134" s="42"/>
      <c r="JGH134" s="41"/>
      <c r="JGI134" s="43"/>
      <c r="JGJ134" s="44"/>
      <c r="JGK134" s="41"/>
      <c r="JGL134" s="41"/>
      <c r="JGM134" s="41"/>
      <c r="JGN134" s="38"/>
      <c r="JGO134" s="38"/>
      <c r="JGP134" s="38"/>
      <c r="JGQ134" s="38"/>
      <c r="JGR134" s="39"/>
      <c r="JGS134" s="40"/>
      <c r="JGT134" s="41"/>
      <c r="JGU134" s="41"/>
      <c r="JGV134" s="41"/>
      <c r="JGW134" s="42"/>
      <c r="JGX134" s="41"/>
      <c r="JGY134" s="43"/>
      <c r="JGZ134" s="44"/>
      <c r="JHA134" s="41"/>
      <c r="JHB134" s="41"/>
      <c r="JHC134" s="41"/>
      <c r="JHD134" s="38"/>
      <c r="JHE134" s="38"/>
      <c r="JHF134" s="38"/>
      <c r="JHG134" s="38"/>
      <c r="JHH134" s="39"/>
      <c r="JHI134" s="40"/>
      <c r="JHJ134" s="41"/>
      <c r="JHK134" s="41"/>
      <c r="JHL134" s="41"/>
      <c r="JHM134" s="42"/>
      <c r="JHN134" s="41"/>
      <c r="JHO134" s="43"/>
      <c r="JHP134" s="44"/>
      <c r="JHQ134" s="41"/>
      <c r="JHR134" s="41"/>
      <c r="JHS134" s="41"/>
      <c r="JHT134" s="38"/>
      <c r="JHU134" s="38"/>
      <c r="JHV134" s="38"/>
      <c r="JHW134" s="38"/>
      <c r="JHX134" s="39"/>
      <c r="JHY134" s="40"/>
      <c r="JHZ134" s="41"/>
      <c r="JIA134" s="41"/>
      <c r="JIB134" s="41"/>
      <c r="JIC134" s="42"/>
      <c r="JID134" s="41"/>
      <c r="JIE134" s="43"/>
      <c r="JIF134" s="44"/>
      <c r="JIG134" s="41"/>
      <c r="JIH134" s="41"/>
      <c r="JII134" s="41"/>
      <c r="JIJ134" s="38"/>
      <c r="JIK134" s="38"/>
      <c r="JIL134" s="38"/>
      <c r="JIM134" s="38"/>
      <c r="JIN134" s="39"/>
      <c r="JIO134" s="40"/>
      <c r="JIP134" s="41"/>
      <c r="JIQ134" s="41"/>
      <c r="JIR134" s="41"/>
      <c r="JIS134" s="42"/>
      <c r="JIT134" s="41"/>
      <c r="JIU134" s="43"/>
      <c r="JIV134" s="44"/>
      <c r="JIW134" s="41"/>
      <c r="JIX134" s="41"/>
      <c r="JIY134" s="41"/>
      <c r="JIZ134" s="38"/>
      <c r="JJA134" s="38"/>
      <c r="JJB134" s="38"/>
      <c r="JJC134" s="38"/>
      <c r="JJD134" s="39"/>
      <c r="JJE134" s="40"/>
      <c r="JJF134" s="41"/>
      <c r="JJG134" s="41"/>
      <c r="JJH134" s="41"/>
      <c r="JJI134" s="42"/>
      <c r="JJJ134" s="41"/>
      <c r="JJK134" s="43"/>
      <c r="JJL134" s="44"/>
      <c r="JJM134" s="41"/>
      <c r="JJN134" s="41"/>
      <c r="JJO134" s="41"/>
      <c r="JJP134" s="38"/>
      <c r="JJQ134" s="38"/>
      <c r="JJR134" s="38"/>
      <c r="JJS134" s="38"/>
      <c r="JJT134" s="39"/>
      <c r="JJU134" s="40"/>
      <c r="JJV134" s="41"/>
      <c r="JJW134" s="41"/>
      <c r="JJX134" s="41"/>
      <c r="JJY134" s="42"/>
      <c r="JJZ134" s="41"/>
      <c r="JKA134" s="43"/>
      <c r="JKB134" s="44"/>
      <c r="JKC134" s="41"/>
      <c r="JKD134" s="41"/>
      <c r="JKE134" s="41"/>
      <c r="JKF134" s="38"/>
      <c r="JKG134" s="38"/>
      <c r="JKH134" s="38"/>
      <c r="JKI134" s="38"/>
      <c r="JKJ134" s="39"/>
      <c r="JKK134" s="40"/>
      <c r="JKL134" s="41"/>
      <c r="JKM134" s="41"/>
      <c r="JKN134" s="41"/>
      <c r="JKO134" s="42"/>
      <c r="JKP134" s="41"/>
      <c r="JKQ134" s="43"/>
      <c r="JKR134" s="44"/>
      <c r="JKS134" s="41"/>
      <c r="JKT134" s="41"/>
      <c r="JKU134" s="41"/>
      <c r="JKV134" s="38"/>
      <c r="JKW134" s="38"/>
      <c r="JKX134" s="38"/>
      <c r="JKY134" s="38"/>
      <c r="JKZ134" s="39"/>
      <c r="JLA134" s="40"/>
      <c r="JLB134" s="41"/>
      <c r="JLC134" s="41"/>
      <c r="JLD134" s="41"/>
      <c r="JLE134" s="42"/>
      <c r="JLF134" s="41"/>
      <c r="JLG134" s="43"/>
      <c r="JLH134" s="44"/>
      <c r="JLI134" s="41"/>
      <c r="JLJ134" s="41"/>
      <c r="JLK134" s="41"/>
      <c r="JLL134" s="38"/>
      <c r="JLM134" s="38"/>
      <c r="JLN134" s="38"/>
      <c r="JLO134" s="38"/>
      <c r="JLP134" s="39"/>
      <c r="JLQ134" s="40"/>
      <c r="JLR134" s="41"/>
      <c r="JLS134" s="41"/>
      <c r="JLT134" s="41"/>
      <c r="JLU134" s="42"/>
      <c r="JLV134" s="41"/>
      <c r="JLW134" s="43"/>
      <c r="JLX134" s="44"/>
      <c r="JLY134" s="41"/>
      <c r="JLZ134" s="41"/>
      <c r="JMA134" s="41"/>
      <c r="JMB134" s="38"/>
      <c r="JMC134" s="38"/>
      <c r="JMD134" s="38"/>
      <c r="JME134" s="38"/>
      <c r="JMF134" s="39"/>
      <c r="JMG134" s="40"/>
      <c r="JMH134" s="41"/>
      <c r="JMI134" s="41"/>
      <c r="JMJ134" s="41"/>
      <c r="JMK134" s="42"/>
      <c r="JML134" s="41"/>
      <c r="JMM134" s="43"/>
      <c r="JMN134" s="44"/>
      <c r="JMO134" s="41"/>
      <c r="JMP134" s="41"/>
      <c r="JMQ134" s="41"/>
      <c r="JMR134" s="38"/>
      <c r="JMS134" s="38"/>
      <c r="JMT134" s="38"/>
      <c r="JMU134" s="38"/>
      <c r="JMV134" s="39"/>
      <c r="JMW134" s="40"/>
      <c r="JMX134" s="41"/>
      <c r="JMY134" s="41"/>
      <c r="JMZ134" s="41"/>
      <c r="JNA134" s="42"/>
      <c r="JNB134" s="41"/>
      <c r="JNC134" s="43"/>
      <c r="JND134" s="44"/>
      <c r="JNE134" s="41"/>
      <c r="JNF134" s="41"/>
      <c r="JNG134" s="41"/>
      <c r="JNH134" s="38"/>
      <c r="JNI134" s="38"/>
      <c r="JNJ134" s="38"/>
      <c r="JNK134" s="38"/>
      <c r="JNL134" s="39"/>
      <c r="JNM134" s="40"/>
      <c r="JNN134" s="41"/>
      <c r="JNO134" s="41"/>
      <c r="JNP134" s="41"/>
      <c r="JNQ134" s="42"/>
      <c r="JNR134" s="41"/>
      <c r="JNS134" s="43"/>
      <c r="JNT134" s="44"/>
      <c r="JNU134" s="41"/>
      <c r="JNV134" s="41"/>
      <c r="JNW134" s="41"/>
      <c r="JNX134" s="38"/>
      <c r="JNY134" s="38"/>
      <c r="JNZ134" s="38"/>
      <c r="JOA134" s="38"/>
      <c r="JOB134" s="39"/>
      <c r="JOC134" s="40"/>
      <c r="JOD134" s="41"/>
      <c r="JOE134" s="41"/>
      <c r="JOF134" s="41"/>
      <c r="JOG134" s="42"/>
      <c r="JOH134" s="41"/>
      <c r="JOI134" s="43"/>
      <c r="JOJ134" s="44"/>
      <c r="JOK134" s="41"/>
      <c r="JOL134" s="41"/>
      <c r="JOM134" s="41"/>
      <c r="JON134" s="38"/>
      <c r="JOO134" s="38"/>
      <c r="JOP134" s="38"/>
      <c r="JOQ134" s="38"/>
      <c r="JOR134" s="39"/>
      <c r="JOS134" s="40"/>
      <c r="JOT134" s="41"/>
      <c r="JOU134" s="41"/>
      <c r="JOV134" s="41"/>
      <c r="JOW134" s="42"/>
      <c r="JOX134" s="41"/>
      <c r="JOY134" s="43"/>
      <c r="JOZ134" s="44"/>
      <c r="JPA134" s="41"/>
      <c r="JPB134" s="41"/>
      <c r="JPC134" s="41"/>
      <c r="JPD134" s="38"/>
      <c r="JPE134" s="38"/>
      <c r="JPF134" s="38"/>
      <c r="JPG134" s="38"/>
      <c r="JPH134" s="39"/>
      <c r="JPI134" s="40"/>
      <c r="JPJ134" s="41"/>
      <c r="JPK134" s="41"/>
      <c r="JPL134" s="41"/>
      <c r="JPM134" s="42"/>
      <c r="JPN134" s="41"/>
      <c r="JPO134" s="43"/>
      <c r="JPP134" s="44"/>
      <c r="JPQ134" s="41"/>
      <c r="JPR134" s="41"/>
      <c r="JPS134" s="41"/>
      <c r="JPT134" s="38"/>
      <c r="JPU134" s="38"/>
      <c r="JPV134" s="38"/>
      <c r="JPW134" s="38"/>
      <c r="JPX134" s="39"/>
      <c r="JPY134" s="40"/>
      <c r="JPZ134" s="41"/>
      <c r="JQA134" s="41"/>
      <c r="JQB134" s="41"/>
      <c r="JQC134" s="42"/>
      <c r="JQD134" s="41"/>
      <c r="JQE134" s="43"/>
      <c r="JQF134" s="44"/>
      <c r="JQG134" s="41"/>
      <c r="JQH134" s="41"/>
      <c r="JQI134" s="41"/>
      <c r="JQJ134" s="38"/>
      <c r="JQK134" s="38"/>
      <c r="JQL134" s="38"/>
      <c r="JQM134" s="38"/>
      <c r="JQN134" s="39"/>
      <c r="JQO134" s="40"/>
      <c r="JQP134" s="41"/>
      <c r="JQQ134" s="41"/>
      <c r="JQR134" s="41"/>
      <c r="JQS134" s="42"/>
      <c r="JQT134" s="41"/>
      <c r="JQU134" s="43"/>
      <c r="JQV134" s="44"/>
      <c r="JQW134" s="41"/>
      <c r="JQX134" s="41"/>
      <c r="JQY134" s="41"/>
      <c r="JQZ134" s="38"/>
      <c r="JRA134" s="38"/>
      <c r="JRB134" s="38"/>
      <c r="JRC134" s="38"/>
      <c r="JRD134" s="39"/>
      <c r="JRE134" s="40"/>
      <c r="JRF134" s="41"/>
      <c r="JRG134" s="41"/>
      <c r="JRH134" s="41"/>
      <c r="JRI134" s="42"/>
      <c r="JRJ134" s="41"/>
      <c r="JRK134" s="43"/>
      <c r="JRL134" s="44"/>
      <c r="JRM134" s="41"/>
      <c r="JRN134" s="41"/>
      <c r="JRO134" s="41"/>
      <c r="JRP134" s="38"/>
      <c r="JRQ134" s="38"/>
      <c r="JRR134" s="38"/>
      <c r="JRS134" s="38"/>
      <c r="JRT134" s="39"/>
      <c r="JRU134" s="40"/>
      <c r="JRV134" s="41"/>
      <c r="JRW134" s="41"/>
      <c r="JRX134" s="41"/>
      <c r="JRY134" s="42"/>
      <c r="JRZ134" s="41"/>
      <c r="JSA134" s="43"/>
      <c r="JSB134" s="44"/>
      <c r="JSC134" s="41"/>
      <c r="JSD134" s="41"/>
      <c r="JSE134" s="41"/>
      <c r="JSF134" s="38"/>
      <c r="JSG134" s="38"/>
      <c r="JSH134" s="38"/>
      <c r="JSI134" s="38"/>
      <c r="JSJ134" s="39"/>
      <c r="JSK134" s="40"/>
      <c r="JSL134" s="41"/>
      <c r="JSM134" s="41"/>
      <c r="JSN134" s="41"/>
      <c r="JSO134" s="42"/>
      <c r="JSP134" s="41"/>
      <c r="JSQ134" s="43"/>
      <c r="JSR134" s="44"/>
      <c r="JSS134" s="41"/>
      <c r="JST134" s="41"/>
      <c r="JSU134" s="41"/>
      <c r="JSV134" s="38"/>
      <c r="JSW134" s="38"/>
      <c r="JSX134" s="38"/>
      <c r="JSY134" s="38"/>
      <c r="JSZ134" s="39"/>
      <c r="JTA134" s="40"/>
      <c r="JTB134" s="41"/>
      <c r="JTC134" s="41"/>
      <c r="JTD134" s="41"/>
      <c r="JTE134" s="42"/>
      <c r="JTF134" s="41"/>
      <c r="JTG134" s="43"/>
      <c r="JTH134" s="44"/>
      <c r="JTI134" s="41"/>
      <c r="JTJ134" s="41"/>
      <c r="JTK134" s="41"/>
      <c r="JTL134" s="38"/>
      <c r="JTM134" s="38"/>
      <c r="JTN134" s="38"/>
      <c r="JTO134" s="38"/>
      <c r="JTP134" s="39"/>
      <c r="JTQ134" s="40"/>
      <c r="JTR134" s="41"/>
      <c r="JTS134" s="41"/>
      <c r="JTT134" s="41"/>
      <c r="JTU134" s="42"/>
      <c r="JTV134" s="41"/>
      <c r="JTW134" s="43"/>
      <c r="JTX134" s="44"/>
      <c r="JTY134" s="41"/>
      <c r="JTZ134" s="41"/>
      <c r="JUA134" s="41"/>
      <c r="JUB134" s="38"/>
      <c r="JUC134" s="38"/>
      <c r="JUD134" s="38"/>
      <c r="JUE134" s="38"/>
      <c r="JUF134" s="39"/>
      <c r="JUG134" s="40"/>
      <c r="JUH134" s="41"/>
      <c r="JUI134" s="41"/>
      <c r="JUJ134" s="41"/>
      <c r="JUK134" s="42"/>
      <c r="JUL134" s="41"/>
      <c r="JUM134" s="43"/>
      <c r="JUN134" s="44"/>
      <c r="JUO134" s="41"/>
      <c r="JUP134" s="41"/>
      <c r="JUQ134" s="41"/>
      <c r="JUR134" s="38"/>
      <c r="JUS134" s="38"/>
      <c r="JUT134" s="38"/>
      <c r="JUU134" s="38"/>
      <c r="JUV134" s="39"/>
      <c r="JUW134" s="40"/>
      <c r="JUX134" s="41"/>
      <c r="JUY134" s="41"/>
      <c r="JUZ134" s="41"/>
      <c r="JVA134" s="42"/>
      <c r="JVB134" s="41"/>
      <c r="JVC134" s="43"/>
      <c r="JVD134" s="44"/>
      <c r="JVE134" s="41"/>
      <c r="JVF134" s="41"/>
      <c r="JVG134" s="41"/>
      <c r="JVH134" s="38"/>
      <c r="JVI134" s="38"/>
      <c r="JVJ134" s="38"/>
      <c r="JVK134" s="38"/>
      <c r="JVL134" s="39"/>
      <c r="JVM134" s="40"/>
      <c r="JVN134" s="41"/>
      <c r="JVO134" s="41"/>
      <c r="JVP134" s="41"/>
      <c r="JVQ134" s="42"/>
      <c r="JVR134" s="41"/>
      <c r="JVS134" s="43"/>
      <c r="JVT134" s="44"/>
      <c r="JVU134" s="41"/>
      <c r="JVV134" s="41"/>
      <c r="JVW134" s="41"/>
      <c r="JVX134" s="38"/>
      <c r="JVY134" s="38"/>
      <c r="JVZ134" s="38"/>
      <c r="JWA134" s="38"/>
      <c r="JWB134" s="39"/>
      <c r="JWC134" s="40"/>
      <c r="JWD134" s="41"/>
      <c r="JWE134" s="41"/>
      <c r="JWF134" s="41"/>
      <c r="JWG134" s="42"/>
      <c r="JWH134" s="41"/>
      <c r="JWI134" s="43"/>
      <c r="JWJ134" s="44"/>
      <c r="JWK134" s="41"/>
      <c r="JWL134" s="41"/>
      <c r="JWM134" s="41"/>
      <c r="JWN134" s="38"/>
      <c r="JWO134" s="38"/>
      <c r="JWP134" s="38"/>
      <c r="JWQ134" s="38"/>
      <c r="JWR134" s="39"/>
      <c r="JWS134" s="40"/>
      <c r="JWT134" s="41"/>
      <c r="JWU134" s="41"/>
      <c r="JWV134" s="41"/>
      <c r="JWW134" s="42"/>
      <c r="JWX134" s="41"/>
      <c r="JWY134" s="43"/>
      <c r="JWZ134" s="44"/>
      <c r="JXA134" s="41"/>
      <c r="JXB134" s="41"/>
      <c r="JXC134" s="41"/>
      <c r="JXD134" s="38"/>
      <c r="JXE134" s="38"/>
      <c r="JXF134" s="38"/>
      <c r="JXG134" s="38"/>
      <c r="JXH134" s="39"/>
      <c r="JXI134" s="40"/>
      <c r="JXJ134" s="41"/>
      <c r="JXK134" s="41"/>
      <c r="JXL134" s="41"/>
      <c r="JXM134" s="42"/>
      <c r="JXN134" s="41"/>
      <c r="JXO134" s="43"/>
      <c r="JXP134" s="44"/>
      <c r="JXQ134" s="41"/>
      <c r="JXR134" s="41"/>
      <c r="JXS134" s="41"/>
      <c r="JXT134" s="38"/>
      <c r="JXU134" s="38"/>
      <c r="JXV134" s="38"/>
      <c r="JXW134" s="38"/>
      <c r="JXX134" s="39"/>
      <c r="JXY134" s="40"/>
      <c r="JXZ134" s="41"/>
      <c r="JYA134" s="41"/>
      <c r="JYB134" s="41"/>
      <c r="JYC134" s="42"/>
      <c r="JYD134" s="41"/>
      <c r="JYE134" s="43"/>
      <c r="JYF134" s="44"/>
      <c r="JYG134" s="41"/>
      <c r="JYH134" s="41"/>
      <c r="JYI134" s="41"/>
      <c r="JYJ134" s="38"/>
      <c r="JYK134" s="38"/>
      <c r="JYL134" s="38"/>
      <c r="JYM134" s="38"/>
      <c r="JYN134" s="39"/>
      <c r="JYO134" s="40"/>
      <c r="JYP134" s="41"/>
      <c r="JYQ134" s="41"/>
      <c r="JYR134" s="41"/>
      <c r="JYS134" s="42"/>
      <c r="JYT134" s="41"/>
      <c r="JYU134" s="43"/>
      <c r="JYV134" s="44"/>
      <c r="JYW134" s="41"/>
      <c r="JYX134" s="41"/>
      <c r="JYY134" s="41"/>
      <c r="JYZ134" s="38"/>
      <c r="JZA134" s="38"/>
      <c r="JZB134" s="38"/>
      <c r="JZC134" s="38"/>
      <c r="JZD134" s="39"/>
      <c r="JZE134" s="40"/>
      <c r="JZF134" s="41"/>
      <c r="JZG134" s="41"/>
      <c r="JZH134" s="41"/>
      <c r="JZI134" s="42"/>
      <c r="JZJ134" s="41"/>
      <c r="JZK134" s="43"/>
      <c r="JZL134" s="44"/>
      <c r="JZM134" s="41"/>
      <c r="JZN134" s="41"/>
      <c r="JZO134" s="41"/>
      <c r="JZP134" s="38"/>
      <c r="JZQ134" s="38"/>
      <c r="JZR134" s="38"/>
      <c r="JZS134" s="38"/>
      <c r="JZT134" s="39"/>
      <c r="JZU134" s="40"/>
      <c r="JZV134" s="41"/>
      <c r="JZW134" s="41"/>
      <c r="JZX134" s="41"/>
      <c r="JZY134" s="42"/>
      <c r="JZZ134" s="41"/>
      <c r="KAA134" s="43"/>
      <c r="KAB134" s="44"/>
      <c r="KAC134" s="41"/>
      <c r="KAD134" s="41"/>
      <c r="KAE134" s="41"/>
      <c r="KAF134" s="38"/>
      <c r="KAG134" s="38"/>
      <c r="KAH134" s="38"/>
      <c r="KAI134" s="38"/>
      <c r="KAJ134" s="39"/>
      <c r="KAK134" s="40"/>
      <c r="KAL134" s="41"/>
      <c r="KAM134" s="41"/>
      <c r="KAN134" s="41"/>
      <c r="KAO134" s="42"/>
      <c r="KAP134" s="41"/>
      <c r="KAQ134" s="43"/>
      <c r="KAR134" s="44"/>
      <c r="KAS134" s="41"/>
      <c r="KAT134" s="41"/>
      <c r="KAU134" s="41"/>
      <c r="KAV134" s="38"/>
      <c r="KAW134" s="38"/>
      <c r="KAX134" s="38"/>
      <c r="KAY134" s="38"/>
      <c r="KAZ134" s="39"/>
      <c r="KBA134" s="40"/>
      <c r="KBB134" s="41"/>
      <c r="KBC134" s="41"/>
      <c r="KBD134" s="41"/>
      <c r="KBE134" s="42"/>
      <c r="KBF134" s="41"/>
      <c r="KBG134" s="43"/>
      <c r="KBH134" s="44"/>
      <c r="KBI134" s="41"/>
      <c r="KBJ134" s="41"/>
      <c r="KBK134" s="41"/>
      <c r="KBL134" s="38"/>
      <c r="KBM134" s="38"/>
      <c r="KBN134" s="38"/>
      <c r="KBO134" s="38"/>
      <c r="KBP134" s="39"/>
      <c r="KBQ134" s="40"/>
      <c r="KBR134" s="41"/>
      <c r="KBS134" s="41"/>
      <c r="KBT134" s="41"/>
      <c r="KBU134" s="42"/>
      <c r="KBV134" s="41"/>
      <c r="KBW134" s="43"/>
      <c r="KBX134" s="44"/>
      <c r="KBY134" s="41"/>
      <c r="KBZ134" s="41"/>
      <c r="KCA134" s="41"/>
      <c r="KCB134" s="38"/>
      <c r="KCC134" s="38"/>
      <c r="KCD134" s="38"/>
      <c r="KCE134" s="38"/>
      <c r="KCF134" s="39"/>
      <c r="KCG134" s="40"/>
      <c r="KCH134" s="41"/>
      <c r="KCI134" s="41"/>
      <c r="KCJ134" s="41"/>
      <c r="KCK134" s="42"/>
      <c r="KCL134" s="41"/>
      <c r="KCM134" s="43"/>
      <c r="KCN134" s="44"/>
      <c r="KCO134" s="41"/>
      <c r="KCP134" s="41"/>
      <c r="KCQ134" s="41"/>
      <c r="KCR134" s="38"/>
      <c r="KCS134" s="38"/>
      <c r="KCT134" s="38"/>
      <c r="KCU134" s="38"/>
      <c r="KCV134" s="39"/>
      <c r="KCW134" s="40"/>
      <c r="KCX134" s="41"/>
      <c r="KCY134" s="41"/>
      <c r="KCZ134" s="41"/>
      <c r="KDA134" s="42"/>
      <c r="KDB134" s="41"/>
      <c r="KDC134" s="43"/>
      <c r="KDD134" s="44"/>
      <c r="KDE134" s="41"/>
      <c r="KDF134" s="41"/>
      <c r="KDG134" s="41"/>
      <c r="KDH134" s="38"/>
      <c r="KDI134" s="38"/>
      <c r="KDJ134" s="38"/>
      <c r="KDK134" s="38"/>
      <c r="KDL134" s="39"/>
      <c r="KDM134" s="40"/>
      <c r="KDN134" s="41"/>
      <c r="KDO134" s="41"/>
      <c r="KDP134" s="41"/>
      <c r="KDQ134" s="42"/>
      <c r="KDR134" s="41"/>
      <c r="KDS134" s="43"/>
      <c r="KDT134" s="44"/>
      <c r="KDU134" s="41"/>
      <c r="KDV134" s="41"/>
      <c r="KDW134" s="41"/>
      <c r="KDX134" s="38"/>
      <c r="KDY134" s="38"/>
      <c r="KDZ134" s="38"/>
      <c r="KEA134" s="38"/>
      <c r="KEB134" s="39"/>
      <c r="KEC134" s="40"/>
      <c r="KED134" s="41"/>
      <c r="KEE134" s="41"/>
      <c r="KEF134" s="41"/>
      <c r="KEG134" s="42"/>
      <c r="KEH134" s="41"/>
      <c r="KEI134" s="43"/>
      <c r="KEJ134" s="44"/>
      <c r="KEK134" s="41"/>
      <c r="KEL134" s="41"/>
      <c r="KEM134" s="41"/>
      <c r="KEN134" s="38"/>
      <c r="KEO134" s="38"/>
      <c r="KEP134" s="38"/>
      <c r="KEQ134" s="38"/>
      <c r="KER134" s="39"/>
      <c r="KES134" s="40"/>
      <c r="KET134" s="41"/>
      <c r="KEU134" s="41"/>
      <c r="KEV134" s="41"/>
      <c r="KEW134" s="42"/>
      <c r="KEX134" s="41"/>
      <c r="KEY134" s="43"/>
      <c r="KEZ134" s="44"/>
      <c r="KFA134" s="41"/>
      <c r="KFB134" s="41"/>
      <c r="KFC134" s="41"/>
      <c r="KFD134" s="38"/>
      <c r="KFE134" s="38"/>
      <c r="KFF134" s="38"/>
      <c r="KFG134" s="38"/>
      <c r="KFH134" s="39"/>
      <c r="KFI134" s="40"/>
      <c r="KFJ134" s="41"/>
      <c r="KFK134" s="41"/>
      <c r="KFL134" s="41"/>
      <c r="KFM134" s="42"/>
      <c r="KFN134" s="41"/>
      <c r="KFO134" s="43"/>
      <c r="KFP134" s="44"/>
      <c r="KFQ134" s="41"/>
      <c r="KFR134" s="41"/>
      <c r="KFS134" s="41"/>
      <c r="KFT134" s="38"/>
      <c r="KFU134" s="38"/>
      <c r="KFV134" s="38"/>
      <c r="KFW134" s="38"/>
      <c r="KFX134" s="39"/>
      <c r="KFY134" s="40"/>
      <c r="KFZ134" s="41"/>
      <c r="KGA134" s="41"/>
      <c r="KGB134" s="41"/>
      <c r="KGC134" s="42"/>
      <c r="KGD134" s="41"/>
      <c r="KGE134" s="43"/>
      <c r="KGF134" s="44"/>
      <c r="KGG134" s="41"/>
      <c r="KGH134" s="41"/>
      <c r="KGI134" s="41"/>
      <c r="KGJ134" s="38"/>
      <c r="KGK134" s="38"/>
      <c r="KGL134" s="38"/>
      <c r="KGM134" s="38"/>
      <c r="KGN134" s="39"/>
      <c r="KGO134" s="40"/>
      <c r="KGP134" s="41"/>
      <c r="KGQ134" s="41"/>
      <c r="KGR134" s="41"/>
      <c r="KGS134" s="42"/>
      <c r="KGT134" s="41"/>
      <c r="KGU134" s="43"/>
      <c r="KGV134" s="44"/>
      <c r="KGW134" s="41"/>
      <c r="KGX134" s="41"/>
      <c r="KGY134" s="41"/>
      <c r="KGZ134" s="38"/>
      <c r="KHA134" s="38"/>
      <c r="KHB134" s="38"/>
      <c r="KHC134" s="38"/>
      <c r="KHD134" s="39"/>
      <c r="KHE134" s="40"/>
      <c r="KHF134" s="41"/>
      <c r="KHG134" s="41"/>
      <c r="KHH134" s="41"/>
      <c r="KHI134" s="42"/>
      <c r="KHJ134" s="41"/>
      <c r="KHK134" s="43"/>
      <c r="KHL134" s="44"/>
      <c r="KHM134" s="41"/>
      <c r="KHN134" s="41"/>
      <c r="KHO134" s="41"/>
      <c r="KHP134" s="38"/>
      <c r="KHQ134" s="38"/>
      <c r="KHR134" s="38"/>
      <c r="KHS134" s="38"/>
      <c r="KHT134" s="39"/>
      <c r="KHU134" s="40"/>
      <c r="KHV134" s="41"/>
      <c r="KHW134" s="41"/>
      <c r="KHX134" s="41"/>
      <c r="KHY134" s="42"/>
      <c r="KHZ134" s="41"/>
      <c r="KIA134" s="43"/>
      <c r="KIB134" s="44"/>
      <c r="KIC134" s="41"/>
      <c r="KID134" s="41"/>
      <c r="KIE134" s="41"/>
      <c r="KIF134" s="38"/>
      <c r="KIG134" s="38"/>
      <c r="KIH134" s="38"/>
      <c r="KII134" s="38"/>
      <c r="KIJ134" s="39"/>
      <c r="KIK134" s="40"/>
      <c r="KIL134" s="41"/>
      <c r="KIM134" s="41"/>
      <c r="KIN134" s="41"/>
      <c r="KIO134" s="42"/>
      <c r="KIP134" s="41"/>
      <c r="KIQ134" s="43"/>
      <c r="KIR134" s="44"/>
      <c r="KIS134" s="41"/>
      <c r="KIT134" s="41"/>
      <c r="KIU134" s="41"/>
      <c r="KIV134" s="38"/>
      <c r="KIW134" s="38"/>
      <c r="KIX134" s="38"/>
      <c r="KIY134" s="38"/>
      <c r="KIZ134" s="39"/>
      <c r="KJA134" s="40"/>
      <c r="KJB134" s="41"/>
      <c r="KJC134" s="41"/>
      <c r="KJD134" s="41"/>
      <c r="KJE134" s="42"/>
      <c r="KJF134" s="41"/>
      <c r="KJG134" s="43"/>
      <c r="KJH134" s="44"/>
      <c r="KJI134" s="41"/>
      <c r="KJJ134" s="41"/>
      <c r="KJK134" s="41"/>
      <c r="KJL134" s="38"/>
      <c r="KJM134" s="38"/>
      <c r="KJN134" s="38"/>
      <c r="KJO134" s="38"/>
      <c r="KJP134" s="39"/>
      <c r="KJQ134" s="40"/>
      <c r="KJR134" s="41"/>
      <c r="KJS134" s="41"/>
      <c r="KJT134" s="41"/>
      <c r="KJU134" s="42"/>
      <c r="KJV134" s="41"/>
      <c r="KJW134" s="43"/>
      <c r="KJX134" s="44"/>
      <c r="KJY134" s="41"/>
      <c r="KJZ134" s="41"/>
      <c r="KKA134" s="41"/>
      <c r="KKB134" s="38"/>
      <c r="KKC134" s="38"/>
      <c r="KKD134" s="38"/>
      <c r="KKE134" s="38"/>
      <c r="KKF134" s="39"/>
      <c r="KKG134" s="40"/>
      <c r="KKH134" s="41"/>
      <c r="KKI134" s="41"/>
      <c r="KKJ134" s="41"/>
      <c r="KKK134" s="42"/>
      <c r="KKL134" s="41"/>
      <c r="KKM134" s="43"/>
      <c r="KKN134" s="44"/>
      <c r="KKO134" s="41"/>
      <c r="KKP134" s="41"/>
      <c r="KKQ134" s="41"/>
      <c r="KKR134" s="38"/>
      <c r="KKS134" s="38"/>
      <c r="KKT134" s="38"/>
      <c r="KKU134" s="38"/>
      <c r="KKV134" s="39"/>
      <c r="KKW134" s="40"/>
      <c r="KKX134" s="41"/>
      <c r="KKY134" s="41"/>
      <c r="KKZ134" s="41"/>
      <c r="KLA134" s="42"/>
      <c r="KLB134" s="41"/>
      <c r="KLC134" s="43"/>
      <c r="KLD134" s="44"/>
      <c r="KLE134" s="41"/>
      <c r="KLF134" s="41"/>
      <c r="KLG134" s="41"/>
      <c r="KLH134" s="38"/>
      <c r="KLI134" s="38"/>
      <c r="KLJ134" s="38"/>
      <c r="KLK134" s="38"/>
      <c r="KLL134" s="39"/>
      <c r="KLM134" s="40"/>
      <c r="KLN134" s="41"/>
      <c r="KLO134" s="41"/>
      <c r="KLP134" s="41"/>
      <c r="KLQ134" s="42"/>
      <c r="KLR134" s="41"/>
      <c r="KLS134" s="43"/>
      <c r="KLT134" s="44"/>
      <c r="KLU134" s="41"/>
      <c r="KLV134" s="41"/>
      <c r="KLW134" s="41"/>
      <c r="KLX134" s="38"/>
      <c r="KLY134" s="38"/>
      <c r="KLZ134" s="38"/>
      <c r="KMA134" s="38"/>
      <c r="KMB134" s="39"/>
      <c r="KMC134" s="40"/>
      <c r="KMD134" s="41"/>
      <c r="KME134" s="41"/>
      <c r="KMF134" s="41"/>
      <c r="KMG134" s="42"/>
      <c r="KMH134" s="41"/>
      <c r="KMI134" s="43"/>
      <c r="KMJ134" s="44"/>
      <c r="KMK134" s="41"/>
      <c r="KML134" s="41"/>
      <c r="KMM134" s="41"/>
      <c r="KMN134" s="38"/>
      <c r="KMO134" s="38"/>
      <c r="KMP134" s="38"/>
      <c r="KMQ134" s="38"/>
      <c r="KMR134" s="39"/>
      <c r="KMS134" s="40"/>
      <c r="KMT134" s="41"/>
      <c r="KMU134" s="41"/>
      <c r="KMV134" s="41"/>
      <c r="KMW134" s="42"/>
      <c r="KMX134" s="41"/>
      <c r="KMY134" s="43"/>
      <c r="KMZ134" s="44"/>
      <c r="KNA134" s="41"/>
      <c r="KNB134" s="41"/>
      <c r="KNC134" s="41"/>
      <c r="KND134" s="38"/>
      <c r="KNE134" s="38"/>
      <c r="KNF134" s="38"/>
      <c r="KNG134" s="38"/>
      <c r="KNH134" s="39"/>
      <c r="KNI134" s="40"/>
      <c r="KNJ134" s="41"/>
      <c r="KNK134" s="41"/>
      <c r="KNL134" s="41"/>
      <c r="KNM134" s="42"/>
      <c r="KNN134" s="41"/>
      <c r="KNO134" s="43"/>
      <c r="KNP134" s="44"/>
      <c r="KNQ134" s="41"/>
      <c r="KNR134" s="41"/>
      <c r="KNS134" s="41"/>
      <c r="KNT134" s="38"/>
      <c r="KNU134" s="38"/>
      <c r="KNV134" s="38"/>
      <c r="KNW134" s="38"/>
      <c r="KNX134" s="39"/>
      <c r="KNY134" s="40"/>
      <c r="KNZ134" s="41"/>
      <c r="KOA134" s="41"/>
      <c r="KOB134" s="41"/>
      <c r="KOC134" s="42"/>
      <c r="KOD134" s="41"/>
      <c r="KOE134" s="43"/>
      <c r="KOF134" s="44"/>
      <c r="KOG134" s="41"/>
      <c r="KOH134" s="41"/>
      <c r="KOI134" s="41"/>
      <c r="KOJ134" s="38"/>
      <c r="KOK134" s="38"/>
      <c r="KOL134" s="38"/>
      <c r="KOM134" s="38"/>
      <c r="KON134" s="39"/>
      <c r="KOO134" s="40"/>
      <c r="KOP134" s="41"/>
      <c r="KOQ134" s="41"/>
      <c r="KOR134" s="41"/>
      <c r="KOS134" s="42"/>
      <c r="KOT134" s="41"/>
      <c r="KOU134" s="43"/>
      <c r="KOV134" s="44"/>
      <c r="KOW134" s="41"/>
      <c r="KOX134" s="41"/>
      <c r="KOY134" s="41"/>
      <c r="KOZ134" s="38"/>
      <c r="KPA134" s="38"/>
      <c r="KPB134" s="38"/>
      <c r="KPC134" s="38"/>
      <c r="KPD134" s="39"/>
      <c r="KPE134" s="40"/>
      <c r="KPF134" s="41"/>
      <c r="KPG134" s="41"/>
      <c r="KPH134" s="41"/>
      <c r="KPI134" s="42"/>
      <c r="KPJ134" s="41"/>
      <c r="KPK134" s="43"/>
      <c r="KPL134" s="44"/>
      <c r="KPM134" s="41"/>
      <c r="KPN134" s="41"/>
      <c r="KPO134" s="41"/>
      <c r="KPP134" s="38"/>
      <c r="KPQ134" s="38"/>
      <c r="KPR134" s="38"/>
      <c r="KPS134" s="38"/>
      <c r="KPT134" s="39"/>
      <c r="KPU134" s="40"/>
      <c r="KPV134" s="41"/>
      <c r="KPW134" s="41"/>
      <c r="KPX134" s="41"/>
      <c r="KPY134" s="42"/>
      <c r="KPZ134" s="41"/>
      <c r="KQA134" s="43"/>
      <c r="KQB134" s="44"/>
      <c r="KQC134" s="41"/>
      <c r="KQD134" s="41"/>
      <c r="KQE134" s="41"/>
      <c r="KQF134" s="38"/>
      <c r="KQG134" s="38"/>
      <c r="KQH134" s="38"/>
      <c r="KQI134" s="38"/>
      <c r="KQJ134" s="39"/>
      <c r="KQK134" s="40"/>
      <c r="KQL134" s="41"/>
      <c r="KQM134" s="41"/>
      <c r="KQN134" s="41"/>
      <c r="KQO134" s="42"/>
      <c r="KQP134" s="41"/>
      <c r="KQQ134" s="43"/>
      <c r="KQR134" s="44"/>
      <c r="KQS134" s="41"/>
      <c r="KQT134" s="41"/>
      <c r="KQU134" s="41"/>
      <c r="KQV134" s="38"/>
      <c r="KQW134" s="38"/>
      <c r="KQX134" s="38"/>
      <c r="KQY134" s="38"/>
      <c r="KQZ134" s="39"/>
      <c r="KRA134" s="40"/>
      <c r="KRB134" s="41"/>
      <c r="KRC134" s="41"/>
      <c r="KRD134" s="41"/>
      <c r="KRE134" s="42"/>
      <c r="KRF134" s="41"/>
      <c r="KRG134" s="43"/>
      <c r="KRH134" s="44"/>
      <c r="KRI134" s="41"/>
      <c r="KRJ134" s="41"/>
      <c r="KRK134" s="41"/>
      <c r="KRL134" s="38"/>
      <c r="KRM134" s="38"/>
      <c r="KRN134" s="38"/>
      <c r="KRO134" s="38"/>
      <c r="KRP134" s="39"/>
      <c r="KRQ134" s="40"/>
      <c r="KRR134" s="41"/>
      <c r="KRS134" s="41"/>
      <c r="KRT134" s="41"/>
      <c r="KRU134" s="42"/>
      <c r="KRV134" s="41"/>
      <c r="KRW134" s="43"/>
      <c r="KRX134" s="44"/>
      <c r="KRY134" s="41"/>
      <c r="KRZ134" s="41"/>
      <c r="KSA134" s="41"/>
      <c r="KSB134" s="38"/>
      <c r="KSC134" s="38"/>
      <c r="KSD134" s="38"/>
      <c r="KSE134" s="38"/>
      <c r="KSF134" s="39"/>
      <c r="KSG134" s="40"/>
      <c r="KSH134" s="41"/>
      <c r="KSI134" s="41"/>
      <c r="KSJ134" s="41"/>
      <c r="KSK134" s="42"/>
      <c r="KSL134" s="41"/>
      <c r="KSM134" s="43"/>
      <c r="KSN134" s="44"/>
      <c r="KSO134" s="41"/>
      <c r="KSP134" s="41"/>
      <c r="KSQ134" s="41"/>
      <c r="KSR134" s="38"/>
      <c r="KSS134" s="38"/>
      <c r="KST134" s="38"/>
      <c r="KSU134" s="38"/>
      <c r="KSV134" s="39"/>
      <c r="KSW134" s="40"/>
      <c r="KSX134" s="41"/>
      <c r="KSY134" s="41"/>
      <c r="KSZ134" s="41"/>
      <c r="KTA134" s="42"/>
      <c r="KTB134" s="41"/>
      <c r="KTC134" s="43"/>
      <c r="KTD134" s="44"/>
      <c r="KTE134" s="41"/>
      <c r="KTF134" s="41"/>
      <c r="KTG134" s="41"/>
      <c r="KTH134" s="38"/>
      <c r="KTI134" s="38"/>
      <c r="KTJ134" s="38"/>
      <c r="KTK134" s="38"/>
      <c r="KTL134" s="39"/>
      <c r="KTM134" s="40"/>
      <c r="KTN134" s="41"/>
      <c r="KTO134" s="41"/>
      <c r="KTP134" s="41"/>
      <c r="KTQ134" s="42"/>
      <c r="KTR134" s="41"/>
      <c r="KTS134" s="43"/>
      <c r="KTT134" s="44"/>
      <c r="KTU134" s="41"/>
      <c r="KTV134" s="41"/>
      <c r="KTW134" s="41"/>
      <c r="KTX134" s="38"/>
      <c r="KTY134" s="38"/>
      <c r="KTZ134" s="38"/>
      <c r="KUA134" s="38"/>
      <c r="KUB134" s="39"/>
      <c r="KUC134" s="40"/>
      <c r="KUD134" s="41"/>
      <c r="KUE134" s="41"/>
      <c r="KUF134" s="41"/>
      <c r="KUG134" s="42"/>
      <c r="KUH134" s="41"/>
      <c r="KUI134" s="43"/>
      <c r="KUJ134" s="44"/>
      <c r="KUK134" s="41"/>
      <c r="KUL134" s="41"/>
      <c r="KUM134" s="41"/>
      <c r="KUN134" s="38"/>
      <c r="KUO134" s="38"/>
      <c r="KUP134" s="38"/>
      <c r="KUQ134" s="38"/>
      <c r="KUR134" s="39"/>
      <c r="KUS134" s="40"/>
      <c r="KUT134" s="41"/>
      <c r="KUU134" s="41"/>
      <c r="KUV134" s="41"/>
      <c r="KUW134" s="42"/>
      <c r="KUX134" s="41"/>
      <c r="KUY134" s="43"/>
      <c r="KUZ134" s="44"/>
      <c r="KVA134" s="41"/>
      <c r="KVB134" s="41"/>
      <c r="KVC134" s="41"/>
      <c r="KVD134" s="38"/>
      <c r="KVE134" s="38"/>
      <c r="KVF134" s="38"/>
      <c r="KVG134" s="38"/>
      <c r="KVH134" s="39"/>
      <c r="KVI134" s="40"/>
      <c r="KVJ134" s="41"/>
      <c r="KVK134" s="41"/>
      <c r="KVL134" s="41"/>
      <c r="KVM134" s="42"/>
      <c r="KVN134" s="41"/>
      <c r="KVO134" s="43"/>
      <c r="KVP134" s="44"/>
      <c r="KVQ134" s="41"/>
      <c r="KVR134" s="41"/>
      <c r="KVS134" s="41"/>
      <c r="KVT134" s="38"/>
      <c r="KVU134" s="38"/>
      <c r="KVV134" s="38"/>
      <c r="KVW134" s="38"/>
      <c r="KVX134" s="39"/>
      <c r="KVY134" s="40"/>
      <c r="KVZ134" s="41"/>
      <c r="KWA134" s="41"/>
      <c r="KWB134" s="41"/>
      <c r="KWC134" s="42"/>
      <c r="KWD134" s="41"/>
      <c r="KWE134" s="43"/>
      <c r="KWF134" s="44"/>
      <c r="KWG134" s="41"/>
      <c r="KWH134" s="41"/>
      <c r="KWI134" s="41"/>
      <c r="KWJ134" s="38"/>
      <c r="KWK134" s="38"/>
      <c r="KWL134" s="38"/>
      <c r="KWM134" s="38"/>
      <c r="KWN134" s="39"/>
      <c r="KWO134" s="40"/>
      <c r="KWP134" s="41"/>
      <c r="KWQ134" s="41"/>
      <c r="KWR134" s="41"/>
      <c r="KWS134" s="42"/>
      <c r="KWT134" s="41"/>
      <c r="KWU134" s="43"/>
      <c r="KWV134" s="44"/>
      <c r="KWW134" s="41"/>
      <c r="KWX134" s="41"/>
      <c r="KWY134" s="41"/>
      <c r="KWZ134" s="38"/>
      <c r="KXA134" s="38"/>
      <c r="KXB134" s="38"/>
      <c r="KXC134" s="38"/>
      <c r="KXD134" s="39"/>
      <c r="KXE134" s="40"/>
      <c r="KXF134" s="41"/>
      <c r="KXG134" s="41"/>
      <c r="KXH134" s="41"/>
      <c r="KXI134" s="42"/>
      <c r="KXJ134" s="41"/>
      <c r="KXK134" s="43"/>
      <c r="KXL134" s="44"/>
      <c r="KXM134" s="41"/>
      <c r="KXN134" s="41"/>
      <c r="KXO134" s="41"/>
      <c r="KXP134" s="38"/>
      <c r="KXQ134" s="38"/>
      <c r="KXR134" s="38"/>
      <c r="KXS134" s="38"/>
      <c r="KXT134" s="39"/>
      <c r="KXU134" s="40"/>
      <c r="KXV134" s="41"/>
      <c r="KXW134" s="41"/>
      <c r="KXX134" s="41"/>
      <c r="KXY134" s="42"/>
      <c r="KXZ134" s="41"/>
      <c r="KYA134" s="43"/>
      <c r="KYB134" s="44"/>
      <c r="KYC134" s="41"/>
      <c r="KYD134" s="41"/>
      <c r="KYE134" s="41"/>
      <c r="KYF134" s="38"/>
      <c r="KYG134" s="38"/>
      <c r="KYH134" s="38"/>
      <c r="KYI134" s="38"/>
      <c r="KYJ134" s="39"/>
      <c r="KYK134" s="40"/>
      <c r="KYL134" s="41"/>
      <c r="KYM134" s="41"/>
      <c r="KYN134" s="41"/>
      <c r="KYO134" s="42"/>
      <c r="KYP134" s="41"/>
      <c r="KYQ134" s="43"/>
      <c r="KYR134" s="44"/>
      <c r="KYS134" s="41"/>
      <c r="KYT134" s="41"/>
      <c r="KYU134" s="41"/>
      <c r="KYV134" s="38"/>
      <c r="KYW134" s="38"/>
      <c r="KYX134" s="38"/>
      <c r="KYY134" s="38"/>
      <c r="KYZ134" s="39"/>
      <c r="KZA134" s="40"/>
      <c r="KZB134" s="41"/>
      <c r="KZC134" s="41"/>
      <c r="KZD134" s="41"/>
      <c r="KZE134" s="42"/>
      <c r="KZF134" s="41"/>
      <c r="KZG134" s="43"/>
      <c r="KZH134" s="44"/>
      <c r="KZI134" s="41"/>
      <c r="KZJ134" s="41"/>
      <c r="KZK134" s="41"/>
      <c r="KZL134" s="38"/>
      <c r="KZM134" s="38"/>
      <c r="KZN134" s="38"/>
      <c r="KZO134" s="38"/>
      <c r="KZP134" s="39"/>
      <c r="KZQ134" s="40"/>
      <c r="KZR134" s="41"/>
      <c r="KZS134" s="41"/>
      <c r="KZT134" s="41"/>
      <c r="KZU134" s="42"/>
      <c r="KZV134" s="41"/>
      <c r="KZW134" s="43"/>
      <c r="KZX134" s="44"/>
      <c r="KZY134" s="41"/>
      <c r="KZZ134" s="41"/>
      <c r="LAA134" s="41"/>
      <c r="LAB134" s="38"/>
      <c r="LAC134" s="38"/>
      <c r="LAD134" s="38"/>
      <c r="LAE134" s="38"/>
      <c r="LAF134" s="39"/>
      <c r="LAG134" s="40"/>
      <c r="LAH134" s="41"/>
      <c r="LAI134" s="41"/>
      <c r="LAJ134" s="41"/>
      <c r="LAK134" s="42"/>
      <c r="LAL134" s="41"/>
      <c r="LAM134" s="43"/>
      <c r="LAN134" s="44"/>
      <c r="LAO134" s="41"/>
      <c r="LAP134" s="41"/>
      <c r="LAQ134" s="41"/>
      <c r="LAR134" s="38"/>
      <c r="LAS134" s="38"/>
      <c r="LAT134" s="38"/>
      <c r="LAU134" s="38"/>
      <c r="LAV134" s="39"/>
      <c r="LAW134" s="40"/>
      <c r="LAX134" s="41"/>
      <c r="LAY134" s="41"/>
      <c r="LAZ134" s="41"/>
      <c r="LBA134" s="42"/>
      <c r="LBB134" s="41"/>
      <c r="LBC134" s="43"/>
      <c r="LBD134" s="44"/>
      <c r="LBE134" s="41"/>
      <c r="LBF134" s="41"/>
      <c r="LBG134" s="41"/>
      <c r="LBH134" s="38"/>
      <c r="LBI134" s="38"/>
      <c r="LBJ134" s="38"/>
      <c r="LBK134" s="38"/>
      <c r="LBL134" s="39"/>
      <c r="LBM134" s="40"/>
      <c r="LBN134" s="41"/>
      <c r="LBO134" s="41"/>
      <c r="LBP134" s="41"/>
      <c r="LBQ134" s="42"/>
      <c r="LBR134" s="41"/>
      <c r="LBS134" s="43"/>
      <c r="LBT134" s="44"/>
      <c r="LBU134" s="41"/>
      <c r="LBV134" s="41"/>
      <c r="LBW134" s="41"/>
      <c r="LBX134" s="38"/>
      <c r="LBY134" s="38"/>
      <c r="LBZ134" s="38"/>
      <c r="LCA134" s="38"/>
      <c r="LCB134" s="39"/>
      <c r="LCC134" s="40"/>
      <c r="LCD134" s="41"/>
      <c r="LCE134" s="41"/>
      <c r="LCF134" s="41"/>
      <c r="LCG134" s="42"/>
      <c r="LCH134" s="41"/>
      <c r="LCI134" s="43"/>
      <c r="LCJ134" s="44"/>
      <c r="LCK134" s="41"/>
      <c r="LCL134" s="41"/>
      <c r="LCM134" s="41"/>
      <c r="LCN134" s="38"/>
      <c r="LCO134" s="38"/>
      <c r="LCP134" s="38"/>
      <c r="LCQ134" s="38"/>
      <c r="LCR134" s="39"/>
      <c r="LCS134" s="40"/>
      <c r="LCT134" s="41"/>
      <c r="LCU134" s="41"/>
      <c r="LCV134" s="41"/>
      <c r="LCW134" s="42"/>
      <c r="LCX134" s="41"/>
      <c r="LCY134" s="43"/>
      <c r="LCZ134" s="44"/>
      <c r="LDA134" s="41"/>
      <c r="LDB134" s="41"/>
      <c r="LDC134" s="41"/>
      <c r="LDD134" s="38"/>
      <c r="LDE134" s="38"/>
      <c r="LDF134" s="38"/>
      <c r="LDG134" s="38"/>
      <c r="LDH134" s="39"/>
      <c r="LDI134" s="40"/>
      <c r="LDJ134" s="41"/>
      <c r="LDK134" s="41"/>
      <c r="LDL134" s="41"/>
      <c r="LDM134" s="42"/>
      <c r="LDN134" s="41"/>
      <c r="LDO134" s="43"/>
      <c r="LDP134" s="44"/>
      <c r="LDQ134" s="41"/>
      <c r="LDR134" s="41"/>
      <c r="LDS134" s="41"/>
      <c r="LDT134" s="38"/>
      <c r="LDU134" s="38"/>
      <c r="LDV134" s="38"/>
      <c r="LDW134" s="38"/>
      <c r="LDX134" s="39"/>
      <c r="LDY134" s="40"/>
      <c r="LDZ134" s="41"/>
      <c r="LEA134" s="41"/>
      <c r="LEB134" s="41"/>
      <c r="LEC134" s="42"/>
      <c r="LED134" s="41"/>
      <c r="LEE134" s="43"/>
      <c r="LEF134" s="44"/>
      <c r="LEG134" s="41"/>
      <c r="LEH134" s="41"/>
      <c r="LEI134" s="41"/>
      <c r="LEJ134" s="38"/>
      <c r="LEK134" s="38"/>
      <c r="LEL134" s="38"/>
      <c r="LEM134" s="38"/>
      <c r="LEN134" s="39"/>
      <c r="LEO134" s="40"/>
      <c r="LEP134" s="41"/>
      <c r="LEQ134" s="41"/>
      <c r="LER134" s="41"/>
      <c r="LES134" s="42"/>
      <c r="LET134" s="41"/>
      <c r="LEU134" s="43"/>
      <c r="LEV134" s="44"/>
      <c r="LEW134" s="41"/>
      <c r="LEX134" s="41"/>
      <c r="LEY134" s="41"/>
      <c r="LEZ134" s="38"/>
      <c r="LFA134" s="38"/>
      <c r="LFB134" s="38"/>
      <c r="LFC134" s="38"/>
      <c r="LFD134" s="39"/>
      <c r="LFE134" s="40"/>
      <c r="LFF134" s="41"/>
      <c r="LFG134" s="41"/>
      <c r="LFH134" s="41"/>
      <c r="LFI134" s="42"/>
      <c r="LFJ134" s="41"/>
      <c r="LFK134" s="43"/>
      <c r="LFL134" s="44"/>
      <c r="LFM134" s="41"/>
      <c r="LFN134" s="41"/>
      <c r="LFO134" s="41"/>
      <c r="LFP134" s="38"/>
      <c r="LFQ134" s="38"/>
      <c r="LFR134" s="38"/>
      <c r="LFS134" s="38"/>
      <c r="LFT134" s="39"/>
      <c r="LFU134" s="40"/>
      <c r="LFV134" s="41"/>
      <c r="LFW134" s="41"/>
      <c r="LFX134" s="41"/>
      <c r="LFY134" s="42"/>
      <c r="LFZ134" s="41"/>
      <c r="LGA134" s="43"/>
      <c r="LGB134" s="44"/>
      <c r="LGC134" s="41"/>
      <c r="LGD134" s="41"/>
      <c r="LGE134" s="41"/>
      <c r="LGF134" s="38"/>
      <c r="LGG134" s="38"/>
      <c r="LGH134" s="38"/>
      <c r="LGI134" s="38"/>
      <c r="LGJ134" s="39"/>
      <c r="LGK134" s="40"/>
      <c r="LGL134" s="41"/>
      <c r="LGM134" s="41"/>
      <c r="LGN134" s="41"/>
      <c r="LGO134" s="42"/>
      <c r="LGP134" s="41"/>
      <c r="LGQ134" s="43"/>
      <c r="LGR134" s="44"/>
      <c r="LGS134" s="41"/>
      <c r="LGT134" s="41"/>
      <c r="LGU134" s="41"/>
      <c r="LGV134" s="38"/>
      <c r="LGW134" s="38"/>
      <c r="LGX134" s="38"/>
      <c r="LGY134" s="38"/>
      <c r="LGZ134" s="39"/>
      <c r="LHA134" s="40"/>
      <c r="LHB134" s="41"/>
      <c r="LHC134" s="41"/>
      <c r="LHD134" s="41"/>
      <c r="LHE134" s="42"/>
      <c r="LHF134" s="41"/>
      <c r="LHG134" s="43"/>
      <c r="LHH134" s="44"/>
      <c r="LHI134" s="41"/>
      <c r="LHJ134" s="41"/>
      <c r="LHK134" s="41"/>
      <c r="LHL134" s="38"/>
      <c r="LHM134" s="38"/>
      <c r="LHN134" s="38"/>
      <c r="LHO134" s="38"/>
      <c r="LHP134" s="39"/>
      <c r="LHQ134" s="40"/>
      <c r="LHR134" s="41"/>
      <c r="LHS134" s="41"/>
      <c r="LHT134" s="41"/>
      <c r="LHU134" s="42"/>
      <c r="LHV134" s="41"/>
      <c r="LHW134" s="43"/>
      <c r="LHX134" s="44"/>
      <c r="LHY134" s="41"/>
      <c r="LHZ134" s="41"/>
      <c r="LIA134" s="41"/>
      <c r="LIB134" s="38"/>
      <c r="LIC134" s="38"/>
      <c r="LID134" s="38"/>
      <c r="LIE134" s="38"/>
      <c r="LIF134" s="39"/>
      <c r="LIG134" s="40"/>
      <c r="LIH134" s="41"/>
      <c r="LII134" s="41"/>
      <c r="LIJ134" s="41"/>
      <c r="LIK134" s="42"/>
      <c r="LIL134" s="41"/>
      <c r="LIM134" s="43"/>
      <c r="LIN134" s="44"/>
      <c r="LIO134" s="41"/>
      <c r="LIP134" s="41"/>
      <c r="LIQ134" s="41"/>
      <c r="LIR134" s="38"/>
      <c r="LIS134" s="38"/>
      <c r="LIT134" s="38"/>
      <c r="LIU134" s="38"/>
      <c r="LIV134" s="39"/>
      <c r="LIW134" s="40"/>
      <c r="LIX134" s="41"/>
      <c r="LIY134" s="41"/>
      <c r="LIZ134" s="41"/>
      <c r="LJA134" s="42"/>
      <c r="LJB134" s="41"/>
      <c r="LJC134" s="43"/>
      <c r="LJD134" s="44"/>
      <c r="LJE134" s="41"/>
      <c r="LJF134" s="41"/>
      <c r="LJG134" s="41"/>
      <c r="LJH134" s="38"/>
      <c r="LJI134" s="38"/>
      <c r="LJJ134" s="38"/>
      <c r="LJK134" s="38"/>
      <c r="LJL134" s="39"/>
      <c r="LJM134" s="40"/>
      <c r="LJN134" s="41"/>
      <c r="LJO134" s="41"/>
      <c r="LJP134" s="41"/>
      <c r="LJQ134" s="42"/>
      <c r="LJR134" s="41"/>
      <c r="LJS134" s="43"/>
      <c r="LJT134" s="44"/>
      <c r="LJU134" s="41"/>
      <c r="LJV134" s="41"/>
      <c r="LJW134" s="41"/>
      <c r="LJX134" s="38"/>
      <c r="LJY134" s="38"/>
      <c r="LJZ134" s="38"/>
      <c r="LKA134" s="38"/>
      <c r="LKB134" s="39"/>
      <c r="LKC134" s="40"/>
      <c r="LKD134" s="41"/>
      <c r="LKE134" s="41"/>
      <c r="LKF134" s="41"/>
      <c r="LKG134" s="42"/>
      <c r="LKH134" s="41"/>
      <c r="LKI134" s="43"/>
      <c r="LKJ134" s="44"/>
      <c r="LKK134" s="41"/>
      <c r="LKL134" s="41"/>
      <c r="LKM134" s="41"/>
      <c r="LKN134" s="38"/>
      <c r="LKO134" s="38"/>
      <c r="LKP134" s="38"/>
      <c r="LKQ134" s="38"/>
      <c r="LKR134" s="39"/>
      <c r="LKS134" s="40"/>
      <c r="LKT134" s="41"/>
      <c r="LKU134" s="41"/>
      <c r="LKV134" s="41"/>
      <c r="LKW134" s="42"/>
      <c r="LKX134" s="41"/>
      <c r="LKY134" s="43"/>
      <c r="LKZ134" s="44"/>
      <c r="LLA134" s="41"/>
      <c r="LLB134" s="41"/>
      <c r="LLC134" s="41"/>
      <c r="LLD134" s="38"/>
      <c r="LLE134" s="38"/>
      <c r="LLF134" s="38"/>
      <c r="LLG134" s="38"/>
      <c r="LLH134" s="39"/>
      <c r="LLI134" s="40"/>
      <c r="LLJ134" s="41"/>
      <c r="LLK134" s="41"/>
      <c r="LLL134" s="41"/>
      <c r="LLM134" s="42"/>
      <c r="LLN134" s="41"/>
      <c r="LLO134" s="43"/>
      <c r="LLP134" s="44"/>
      <c r="LLQ134" s="41"/>
      <c r="LLR134" s="41"/>
      <c r="LLS134" s="41"/>
      <c r="LLT134" s="38"/>
      <c r="LLU134" s="38"/>
      <c r="LLV134" s="38"/>
      <c r="LLW134" s="38"/>
      <c r="LLX134" s="39"/>
      <c r="LLY134" s="40"/>
      <c r="LLZ134" s="41"/>
      <c r="LMA134" s="41"/>
      <c r="LMB134" s="41"/>
      <c r="LMC134" s="42"/>
      <c r="LMD134" s="41"/>
      <c r="LME134" s="43"/>
      <c r="LMF134" s="44"/>
      <c r="LMG134" s="41"/>
      <c r="LMH134" s="41"/>
      <c r="LMI134" s="41"/>
      <c r="LMJ134" s="38"/>
      <c r="LMK134" s="38"/>
      <c r="LML134" s="38"/>
      <c r="LMM134" s="38"/>
      <c r="LMN134" s="39"/>
      <c r="LMO134" s="40"/>
      <c r="LMP134" s="41"/>
      <c r="LMQ134" s="41"/>
      <c r="LMR134" s="41"/>
      <c r="LMS134" s="42"/>
      <c r="LMT134" s="41"/>
      <c r="LMU134" s="43"/>
      <c r="LMV134" s="44"/>
      <c r="LMW134" s="41"/>
      <c r="LMX134" s="41"/>
      <c r="LMY134" s="41"/>
      <c r="LMZ134" s="38"/>
      <c r="LNA134" s="38"/>
      <c r="LNB134" s="38"/>
      <c r="LNC134" s="38"/>
      <c r="LND134" s="39"/>
      <c r="LNE134" s="40"/>
      <c r="LNF134" s="41"/>
      <c r="LNG134" s="41"/>
      <c r="LNH134" s="41"/>
      <c r="LNI134" s="42"/>
      <c r="LNJ134" s="41"/>
      <c r="LNK134" s="43"/>
      <c r="LNL134" s="44"/>
      <c r="LNM134" s="41"/>
      <c r="LNN134" s="41"/>
      <c r="LNO134" s="41"/>
      <c r="LNP134" s="38"/>
      <c r="LNQ134" s="38"/>
      <c r="LNR134" s="38"/>
      <c r="LNS134" s="38"/>
      <c r="LNT134" s="39"/>
      <c r="LNU134" s="40"/>
      <c r="LNV134" s="41"/>
      <c r="LNW134" s="41"/>
      <c r="LNX134" s="41"/>
      <c r="LNY134" s="42"/>
      <c r="LNZ134" s="41"/>
      <c r="LOA134" s="43"/>
      <c r="LOB134" s="44"/>
      <c r="LOC134" s="41"/>
      <c r="LOD134" s="41"/>
      <c r="LOE134" s="41"/>
      <c r="LOF134" s="38"/>
      <c r="LOG134" s="38"/>
      <c r="LOH134" s="38"/>
      <c r="LOI134" s="38"/>
      <c r="LOJ134" s="39"/>
      <c r="LOK134" s="40"/>
      <c r="LOL134" s="41"/>
      <c r="LOM134" s="41"/>
      <c r="LON134" s="41"/>
      <c r="LOO134" s="42"/>
      <c r="LOP134" s="41"/>
      <c r="LOQ134" s="43"/>
      <c r="LOR134" s="44"/>
      <c r="LOS134" s="41"/>
      <c r="LOT134" s="41"/>
      <c r="LOU134" s="41"/>
      <c r="LOV134" s="38"/>
      <c r="LOW134" s="38"/>
      <c r="LOX134" s="38"/>
      <c r="LOY134" s="38"/>
      <c r="LOZ134" s="39"/>
      <c r="LPA134" s="40"/>
      <c r="LPB134" s="41"/>
      <c r="LPC134" s="41"/>
      <c r="LPD134" s="41"/>
      <c r="LPE134" s="42"/>
      <c r="LPF134" s="41"/>
      <c r="LPG134" s="43"/>
      <c r="LPH134" s="44"/>
      <c r="LPI134" s="41"/>
      <c r="LPJ134" s="41"/>
      <c r="LPK134" s="41"/>
      <c r="LPL134" s="38"/>
      <c r="LPM134" s="38"/>
      <c r="LPN134" s="38"/>
      <c r="LPO134" s="38"/>
      <c r="LPP134" s="39"/>
      <c r="LPQ134" s="40"/>
      <c r="LPR134" s="41"/>
      <c r="LPS134" s="41"/>
      <c r="LPT134" s="41"/>
      <c r="LPU134" s="42"/>
      <c r="LPV134" s="41"/>
      <c r="LPW134" s="43"/>
      <c r="LPX134" s="44"/>
      <c r="LPY134" s="41"/>
      <c r="LPZ134" s="41"/>
      <c r="LQA134" s="41"/>
      <c r="LQB134" s="38"/>
      <c r="LQC134" s="38"/>
      <c r="LQD134" s="38"/>
      <c r="LQE134" s="38"/>
      <c r="LQF134" s="39"/>
      <c r="LQG134" s="40"/>
      <c r="LQH134" s="41"/>
      <c r="LQI134" s="41"/>
      <c r="LQJ134" s="41"/>
      <c r="LQK134" s="42"/>
      <c r="LQL134" s="41"/>
      <c r="LQM134" s="43"/>
      <c r="LQN134" s="44"/>
      <c r="LQO134" s="41"/>
      <c r="LQP134" s="41"/>
      <c r="LQQ134" s="41"/>
      <c r="LQR134" s="38"/>
      <c r="LQS134" s="38"/>
      <c r="LQT134" s="38"/>
      <c r="LQU134" s="38"/>
      <c r="LQV134" s="39"/>
      <c r="LQW134" s="40"/>
      <c r="LQX134" s="41"/>
      <c r="LQY134" s="41"/>
      <c r="LQZ134" s="41"/>
      <c r="LRA134" s="42"/>
      <c r="LRB134" s="41"/>
      <c r="LRC134" s="43"/>
      <c r="LRD134" s="44"/>
      <c r="LRE134" s="41"/>
      <c r="LRF134" s="41"/>
      <c r="LRG134" s="41"/>
      <c r="LRH134" s="38"/>
      <c r="LRI134" s="38"/>
      <c r="LRJ134" s="38"/>
      <c r="LRK134" s="38"/>
      <c r="LRL134" s="39"/>
      <c r="LRM134" s="40"/>
      <c r="LRN134" s="41"/>
      <c r="LRO134" s="41"/>
      <c r="LRP134" s="41"/>
      <c r="LRQ134" s="42"/>
      <c r="LRR134" s="41"/>
      <c r="LRS134" s="43"/>
      <c r="LRT134" s="44"/>
      <c r="LRU134" s="41"/>
      <c r="LRV134" s="41"/>
      <c r="LRW134" s="41"/>
      <c r="LRX134" s="38"/>
      <c r="LRY134" s="38"/>
      <c r="LRZ134" s="38"/>
      <c r="LSA134" s="38"/>
      <c r="LSB134" s="39"/>
      <c r="LSC134" s="40"/>
      <c r="LSD134" s="41"/>
      <c r="LSE134" s="41"/>
      <c r="LSF134" s="41"/>
      <c r="LSG134" s="42"/>
      <c r="LSH134" s="41"/>
      <c r="LSI134" s="43"/>
      <c r="LSJ134" s="44"/>
      <c r="LSK134" s="41"/>
      <c r="LSL134" s="41"/>
      <c r="LSM134" s="41"/>
      <c r="LSN134" s="38"/>
      <c r="LSO134" s="38"/>
      <c r="LSP134" s="38"/>
      <c r="LSQ134" s="38"/>
      <c r="LSR134" s="39"/>
      <c r="LSS134" s="40"/>
      <c r="LST134" s="41"/>
      <c r="LSU134" s="41"/>
      <c r="LSV134" s="41"/>
      <c r="LSW134" s="42"/>
      <c r="LSX134" s="41"/>
      <c r="LSY134" s="43"/>
      <c r="LSZ134" s="44"/>
      <c r="LTA134" s="41"/>
      <c r="LTB134" s="41"/>
      <c r="LTC134" s="41"/>
      <c r="LTD134" s="38"/>
      <c r="LTE134" s="38"/>
      <c r="LTF134" s="38"/>
      <c r="LTG134" s="38"/>
      <c r="LTH134" s="39"/>
      <c r="LTI134" s="40"/>
      <c r="LTJ134" s="41"/>
      <c r="LTK134" s="41"/>
      <c r="LTL134" s="41"/>
      <c r="LTM134" s="42"/>
      <c r="LTN134" s="41"/>
      <c r="LTO134" s="43"/>
      <c r="LTP134" s="44"/>
      <c r="LTQ134" s="41"/>
      <c r="LTR134" s="41"/>
      <c r="LTS134" s="41"/>
      <c r="LTT134" s="38"/>
      <c r="LTU134" s="38"/>
      <c r="LTV134" s="38"/>
      <c r="LTW134" s="38"/>
      <c r="LTX134" s="39"/>
      <c r="LTY134" s="40"/>
      <c r="LTZ134" s="41"/>
      <c r="LUA134" s="41"/>
      <c r="LUB134" s="41"/>
      <c r="LUC134" s="42"/>
      <c r="LUD134" s="41"/>
      <c r="LUE134" s="43"/>
      <c r="LUF134" s="44"/>
      <c r="LUG134" s="41"/>
      <c r="LUH134" s="41"/>
      <c r="LUI134" s="41"/>
      <c r="LUJ134" s="38"/>
      <c r="LUK134" s="38"/>
      <c r="LUL134" s="38"/>
      <c r="LUM134" s="38"/>
      <c r="LUN134" s="39"/>
      <c r="LUO134" s="40"/>
      <c r="LUP134" s="41"/>
      <c r="LUQ134" s="41"/>
      <c r="LUR134" s="41"/>
      <c r="LUS134" s="42"/>
      <c r="LUT134" s="41"/>
      <c r="LUU134" s="43"/>
      <c r="LUV134" s="44"/>
      <c r="LUW134" s="41"/>
      <c r="LUX134" s="41"/>
      <c r="LUY134" s="41"/>
      <c r="LUZ134" s="38"/>
      <c r="LVA134" s="38"/>
      <c r="LVB134" s="38"/>
      <c r="LVC134" s="38"/>
      <c r="LVD134" s="39"/>
      <c r="LVE134" s="40"/>
      <c r="LVF134" s="41"/>
      <c r="LVG134" s="41"/>
      <c r="LVH134" s="41"/>
      <c r="LVI134" s="42"/>
      <c r="LVJ134" s="41"/>
      <c r="LVK134" s="43"/>
      <c r="LVL134" s="44"/>
      <c r="LVM134" s="41"/>
      <c r="LVN134" s="41"/>
      <c r="LVO134" s="41"/>
      <c r="LVP134" s="38"/>
      <c r="LVQ134" s="38"/>
      <c r="LVR134" s="38"/>
      <c r="LVS134" s="38"/>
      <c r="LVT134" s="39"/>
      <c r="LVU134" s="40"/>
      <c r="LVV134" s="41"/>
      <c r="LVW134" s="41"/>
      <c r="LVX134" s="41"/>
      <c r="LVY134" s="42"/>
      <c r="LVZ134" s="41"/>
      <c r="LWA134" s="43"/>
      <c r="LWB134" s="44"/>
      <c r="LWC134" s="41"/>
      <c r="LWD134" s="41"/>
      <c r="LWE134" s="41"/>
      <c r="LWF134" s="38"/>
      <c r="LWG134" s="38"/>
      <c r="LWH134" s="38"/>
      <c r="LWI134" s="38"/>
      <c r="LWJ134" s="39"/>
      <c r="LWK134" s="40"/>
      <c r="LWL134" s="41"/>
      <c r="LWM134" s="41"/>
      <c r="LWN134" s="41"/>
      <c r="LWO134" s="42"/>
      <c r="LWP134" s="41"/>
      <c r="LWQ134" s="43"/>
      <c r="LWR134" s="44"/>
      <c r="LWS134" s="41"/>
      <c r="LWT134" s="41"/>
      <c r="LWU134" s="41"/>
      <c r="LWV134" s="38"/>
      <c r="LWW134" s="38"/>
      <c r="LWX134" s="38"/>
      <c r="LWY134" s="38"/>
      <c r="LWZ134" s="39"/>
      <c r="LXA134" s="40"/>
      <c r="LXB134" s="41"/>
      <c r="LXC134" s="41"/>
      <c r="LXD134" s="41"/>
      <c r="LXE134" s="42"/>
      <c r="LXF134" s="41"/>
      <c r="LXG134" s="43"/>
      <c r="LXH134" s="44"/>
      <c r="LXI134" s="41"/>
      <c r="LXJ134" s="41"/>
      <c r="LXK134" s="41"/>
      <c r="LXL134" s="38"/>
      <c r="LXM134" s="38"/>
      <c r="LXN134" s="38"/>
      <c r="LXO134" s="38"/>
      <c r="LXP134" s="39"/>
      <c r="LXQ134" s="40"/>
      <c r="LXR134" s="41"/>
      <c r="LXS134" s="41"/>
      <c r="LXT134" s="41"/>
      <c r="LXU134" s="42"/>
      <c r="LXV134" s="41"/>
      <c r="LXW134" s="43"/>
      <c r="LXX134" s="44"/>
      <c r="LXY134" s="41"/>
      <c r="LXZ134" s="41"/>
      <c r="LYA134" s="41"/>
      <c r="LYB134" s="38"/>
      <c r="LYC134" s="38"/>
      <c r="LYD134" s="38"/>
      <c r="LYE134" s="38"/>
      <c r="LYF134" s="39"/>
      <c r="LYG134" s="40"/>
      <c r="LYH134" s="41"/>
      <c r="LYI134" s="41"/>
      <c r="LYJ134" s="41"/>
      <c r="LYK134" s="42"/>
      <c r="LYL134" s="41"/>
      <c r="LYM134" s="43"/>
      <c r="LYN134" s="44"/>
      <c r="LYO134" s="41"/>
      <c r="LYP134" s="41"/>
      <c r="LYQ134" s="41"/>
      <c r="LYR134" s="38"/>
      <c r="LYS134" s="38"/>
      <c r="LYT134" s="38"/>
      <c r="LYU134" s="38"/>
      <c r="LYV134" s="39"/>
      <c r="LYW134" s="40"/>
      <c r="LYX134" s="41"/>
      <c r="LYY134" s="41"/>
      <c r="LYZ134" s="41"/>
      <c r="LZA134" s="42"/>
      <c r="LZB134" s="41"/>
      <c r="LZC134" s="43"/>
      <c r="LZD134" s="44"/>
      <c r="LZE134" s="41"/>
      <c r="LZF134" s="41"/>
      <c r="LZG134" s="41"/>
      <c r="LZH134" s="38"/>
      <c r="LZI134" s="38"/>
      <c r="LZJ134" s="38"/>
      <c r="LZK134" s="38"/>
      <c r="LZL134" s="39"/>
      <c r="LZM134" s="40"/>
      <c r="LZN134" s="41"/>
      <c r="LZO134" s="41"/>
      <c r="LZP134" s="41"/>
      <c r="LZQ134" s="42"/>
      <c r="LZR134" s="41"/>
      <c r="LZS134" s="43"/>
      <c r="LZT134" s="44"/>
      <c r="LZU134" s="41"/>
      <c r="LZV134" s="41"/>
      <c r="LZW134" s="41"/>
      <c r="LZX134" s="38"/>
      <c r="LZY134" s="38"/>
      <c r="LZZ134" s="38"/>
      <c r="MAA134" s="38"/>
      <c r="MAB134" s="39"/>
      <c r="MAC134" s="40"/>
      <c r="MAD134" s="41"/>
      <c r="MAE134" s="41"/>
      <c r="MAF134" s="41"/>
      <c r="MAG134" s="42"/>
      <c r="MAH134" s="41"/>
      <c r="MAI134" s="43"/>
      <c r="MAJ134" s="44"/>
      <c r="MAK134" s="41"/>
      <c r="MAL134" s="41"/>
      <c r="MAM134" s="41"/>
      <c r="MAN134" s="38"/>
      <c r="MAO134" s="38"/>
      <c r="MAP134" s="38"/>
      <c r="MAQ134" s="38"/>
      <c r="MAR134" s="39"/>
      <c r="MAS134" s="40"/>
      <c r="MAT134" s="41"/>
      <c r="MAU134" s="41"/>
      <c r="MAV134" s="41"/>
      <c r="MAW134" s="42"/>
      <c r="MAX134" s="41"/>
      <c r="MAY134" s="43"/>
      <c r="MAZ134" s="44"/>
      <c r="MBA134" s="41"/>
      <c r="MBB134" s="41"/>
      <c r="MBC134" s="41"/>
      <c r="MBD134" s="38"/>
      <c r="MBE134" s="38"/>
      <c r="MBF134" s="38"/>
      <c r="MBG134" s="38"/>
      <c r="MBH134" s="39"/>
      <c r="MBI134" s="40"/>
      <c r="MBJ134" s="41"/>
      <c r="MBK134" s="41"/>
      <c r="MBL134" s="41"/>
      <c r="MBM134" s="42"/>
      <c r="MBN134" s="41"/>
      <c r="MBO134" s="43"/>
      <c r="MBP134" s="44"/>
      <c r="MBQ134" s="41"/>
      <c r="MBR134" s="41"/>
      <c r="MBS134" s="41"/>
      <c r="MBT134" s="38"/>
      <c r="MBU134" s="38"/>
      <c r="MBV134" s="38"/>
      <c r="MBW134" s="38"/>
      <c r="MBX134" s="39"/>
      <c r="MBY134" s="40"/>
      <c r="MBZ134" s="41"/>
      <c r="MCA134" s="41"/>
      <c r="MCB134" s="41"/>
      <c r="MCC134" s="42"/>
      <c r="MCD134" s="41"/>
      <c r="MCE134" s="43"/>
      <c r="MCF134" s="44"/>
      <c r="MCG134" s="41"/>
      <c r="MCH134" s="41"/>
      <c r="MCI134" s="41"/>
      <c r="MCJ134" s="38"/>
      <c r="MCK134" s="38"/>
      <c r="MCL134" s="38"/>
      <c r="MCM134" s="38"/>
      <c r="MCN134" s="39"/>
      <c r="MCO134" s="40"/>
      <c r="MCP134" s="41"/>
      <c r="MCQ134" s="41"/>
      <c r="MCR134" s="41"/>
      <c r="MCS134" s="42"/>
      <c r="MCT134" s="41"/>
      <c r="MCU134" s="43"/>
      <c r="MCV134" s="44"/>
      <c r="MCW134" s="41"/>
      <c r="MCX134" s="41"/>
      <c r="MCY134" s="41"/>
      <c r="MCZ134" s="38"/>
      <c r="MDA134" s="38"/>
      <c r="MDB134" s="38"/>
      <c r="MDC134" s="38"/>
      <c r="MDD134" s="39"/>
      <c r="MDE134" s="40"/>
      <c r="MDF134" s="41"/>
      <c r="MDG134" s="41"/>
      <c r="MDH134" s="41"/>
      <c r="MDI134" s="42"/>
      <c r="MDJ134" s="41"/>
      <c r="MDK134" s="43"/>
      <c r="MDL134" s="44"/>
      <c r="MDM134" s="41"/>
      <c r="MDN134" s="41"/>
      <c r="MDO134" s="41"/>
      <c r="MDP134" s="38"/>
      <c r="MDQ134" s="38"/>
      <c r="MDR134" s="38"/>
      <c r="MDS134" s="38"/>
      <c r="MDT134" s="39"/>
      <c r="MDU134" s="40"/>
      <c r="MDV134" s="41"/>
      <c r="MDW134" s="41"/>
      <c r="MDX134" s="41"/>
      <c r="MDY134" s="42"/>
      <c r="MDZ134" s="41"/>
      <c r="MEA134" s="43"/>
      <c r="MEB134" s="44"/>
      <c r="MEC134" s="41"/>
      <c r="MED134" s="41"/>
      <c r="MEE134" s="41"/>
      <c r="MEF134" s="38"/>
      <c r="MEG134" s="38"/>
      <c r="MEH134" s="38"/>
      <c r="MEI134" s="38"/>
      <c r="MEJ134" s="39"/>
      <c r="MEK134" s="40"/>
      <c r="MEL134" s="41"/>
      <c r="MEM134" s="41"/>
      <c r="MEN134" s="41"/>
      <c r="MEO134" s="42"/>
      <c r="MEP134" s="41"/>
      <c r="MEQ134" s="43"/>
      <c r="MER134" s="44"/>
      <c r="MES134" s="41"/>
      <c r="MET134" s="41"/>
      <c r="MEU134" s="41"/>
      <c r="MEV134" s="38"/>
      <c r="MEW134" s="38"/>
      <c r="MEX134" s="38"/>
      <c r="MEY134" s="38"/>
      <c r="MEZ134" s="39"/>
      <c r="MFA134" s="40"/>
      <c r="MFB134" s="41"/>
      <c r="MFC134" s="41"/>
      <c r="MFD134" s="41"/>
      <c r="MFE134" s="42"/>
      <c r="MFF134" s="41"/>
      <c r="MFG134" s="43"/>
      <c r="MFH134" s="44"/>
      <c r="MFI134" s="41"/>
      <c r="MFJ134" s="41"/>
      <c r="MFK134" s="41"/>
      <c r="MFL134" s="38"/>
      <c r="MFM134" s="38"/>
      <c r="MFN134" s="38"/>
      <c r="MFO134" s="38"/>
      <c r="MFP134" s="39"/>
      <c r="MFQ134" s="40"/>
      <c r="MFR134" s="41"/>
      <c r="MFS134" s="41"/>
      <c r="MFT134" s="41"/>
      <c r="MFU134" s="42"/>
      <c r="MFV134" s="41"/>
      <c r="MFW134" s="43"/>
      <c r="MFX134" s="44"/>
      <c r="MFY134" s="41"/>
      <c r="MFZ134" s="41"/>
      <c r="MGA134" s="41"/>
      <c r="MGB134" s="38"/>
      <c r="MGC134" s="38"/>
      <c r="MGD134" s="38"/>
      <c r="MGE134" s="38"/>
      <c r="MGF134" s="39"/>
      <c r="MGG134" s="40"/>
      <c r="MGH134" s="41"/>
      <c r="MGI134" s="41"/>
      <c r="MGJ134" s="41"/>
      <c r="MGK134" s="42"/>
      <c r="MGL134" s="41"/>
      <c r="MGM134" s="43"/>
      <c r="MGN134" s="44"/>
      <c r="MGO134" s="41"/>
      <c r="MGP134" s="41"/>
      <c r="MGQ134" s="41"/>
      <c r="MGR134" s="38"/>
      <c r="MGS134" s="38"/>
      <c r="MGT134" s="38"/>
      <c r="MGU134" s="38"/>
      <c r="MGV134" s="39"/>
      <c r="MGW134" s="40"/>
      <c r="MGX134" s="41"/>
      <c r="MGY134" s="41"/>
      <c r="MGZ134" s="41"/>
      <c r="MHA134" s="42"/>
      <c r="MHB134" s="41"/>
      <c r="MHC134" s="43"/>
      <c r="MHD134" s="44"/>
      <c r="MHE134" s="41"/>
      <c r="MHF134" s="41"/>
      <c r="MHG134" s="41"/>
      <c r="MHH134" s="38"/>
      <c r="MHI134" s="38"/>
      <c r="MHJ134" s="38"/>
      <c r="MHK134" s="38"/>
      <c r="MHL134" s="39"/>
      <c r="MHM134" s="40"/>
      <c r="MHN134" s="41"/>
      <c r="MHO134" s="41"/>
      <c r="MHP134" s="41"/>
      <c r="MHQ134" s="42"/>
      <c r="MHR134" s="41"/>
      <c r="MHS134" s="43"/>
      <c r="MHT134" s="44"/>
      <c r="MHU134" s="41"/>
      <c r="MHV134" s="41"/>
      <c r="MHW134" s="41"/>
      <c r="MHX134" s="38"/>
      <c r="MHY134" s="38"/>
      <c r="MHZ134" s="38"/>
      <c r="MIA134" s="38"/>
      <c r="MIB134" s="39"/>
      <c r="MIC134" s="40"/>
      <c r="MID134" s="41"/>
      <c r="MIE134" s="41"/>
      <c r="MIF134" s="41"/>
      <c r="MIG134" s="42"/>
      <c r="MIH134" s="41"/>
      <c r="MII134" s="43"/>
      <c r="MIJ134" s="44"/>
      <c r="MIK134" s="41"/>
      <c r="MIL134" s="41"/>
      <c r="MIM134" s="41"/>
      <c r="MIN134" s="38"/>
      <c r="MIO134" s="38"/>
      <c r="MIP134" s="38"/>
      <c r="MIQ134" s="38"/>
      <c r="MIR134" s="39"/>
      <c r="MIS134" s="40"/>
      <c r="MIT134" s="41"/>
      <c r="MIU134" s="41"/>
      <c r="MIV134" s="41"/>
      <c r="MIW134" s="42"/>
      <c r="MIX134" s="41"/>
      <c r="MIY134" s="43"/>
      <c r="MIZ134" s="44"/>
      <c r="MJA134" s="41"/>
      <c r="MJB134" s="41"/>
      <c r="MJC134" s="41"/>
      <c r="MJD134" s="38"/>
      <c r="MJE134" s="38"/>
      <c r="MJF134" s="38"/>
      <c r="MJG134" s="38"/>
      <c r="MJH134" s="39"/>
      <c r="MJI134" s="40"/>
      <c r="MJJ134" s="41"/>
      <c r="MJK134" s="41"/>
      <c r="MJL134" s="41"/>
      <c r="MJM134" s="42"/>
      <c r="MJN134" s="41"/>
      <c r="MJO134" s="43"/>
      <c r="MJP134" s="44"/>
      <c r="MJQ134" s="41"/>
      <c r="MJR134" s="41"/>
      <c r="MJS134" s="41"/>
      <c r="MJT134" s="38"/>
      <c r="MJU134" s="38"/>
      <c r="MJV134" s="38"/>
      <c r="MJW134" s="38"/>
      <c r="MJX134" s="39"/>
      <c r="MJY134" s="40"/>
      <c r="MJZ134" s="41"/>
      <c r="MKA134" s="41"/>
      <c r="MKB134" s="41"/>
      <c r="MKC134" s="42"/>
      <c r="MKD134" s="41"/>
      <c r="MKE134" s="43"/>
      <c r="MKF134" s="44"/>
      <c r="MKG134" s="41"/>
      <c r="MKH134" s="41"/>
      <c r="MKI134" s="41"/>
      <c r="MKJ134" s="38"/>
      <c r="MKK134" s="38"/>
      <c r="MKL134" s="38"/>
      <c r="MKM134" s="38"/>
      <c r="MKN134" s="39"/>
      <c r="MKO134" s="40"/>
      <c r="MKP134" s="41"/>
      <c r="MKQ134" s="41"/>
      <c r="MKR134" s="41"/>
      <c r="MKS134" s="42"/>
      <c r="MKT134" s="41"/>
      <c r="MKU134" s="43"/>
      <c r="MKV134" s="44"/>
      <c r="MKW134" s="41"/>
      <c r="MKX134" s="41"/>
      <c r="MKY134" s="41"/>
      <c r="MKZ134" s="38"/>
      <c r="MLA134" s="38"/>
      <c r="MLB134" s="38"/>
      <c r="MLC134" s="38"/>
      <c r="MLD134" s="39"/>
      <c r="MLE134" s="40"/>
      <c r="MLF134" s="41"/>
      <c r="MLG134" s="41"/>
      <c r="MLH134" s="41"/>
      <c r="MLI134" s="42"/>
      <c r="MLJ134" s="41"/>
      <c r="MLK134" s="43"/>
      <c r="MLL134" s="44"/>
      <c r="MLM134" s="41"/>
      <c r="MLN134" s="41"/>
      <c r="MLO134" s="41"/>
      <c r="MLP134" s="38"/>
      <c r="MLQ134" s="38"/>
      <c r="MLR134" s="38"/>
      <c r="MLS134" s="38"/>
      <c r="MLT134" s="39"/>
      <c r="MLU134" s="40"/>
      <c r="MLV134" s="41"/>
      <c r="MLW134" s="41"/>
      <c r="MLX134" s="41"/>
      <c r="MLY134" s="42"/>
      <c r="MLZ134" s="41"/>
      <c r="MMA134" s="43"/>
      <c r="MMB134" s="44"/>
      <c r="MMC134" s="41"/>
      <c r="MMD134" s="41"/>
      <c r="MME134" s="41"/>
      <c r="MMF134" s="38"/>
      <c r="MMG134" s="38"/>
      <c r="MMH134" s="38"/>
      <c r="MMI134" s="38"/>
      <c r="MMJ134" s="39"/>
      <c r="MMK134" s="40"/>
      <c r="MML134" s="41"/>
      <c r="MMM134" s="41"/>
      <c r="MMN134" s="41"/>
      <c r="MMO134" s="42"/>
      <c r="MMP134" s="41"/>
      <c r="MMQ134" s="43"/>
      <c r="MMR134" s="44"/>
      <c r="MMS134" s="41"/>
      <c r="MMT134" s="41"/>
      <c r="MMU134" s="41"/>
      <c r="MMV134" s="38"/>
      <c r="MMW134" s="38"/>
      <c r="MMX134" s="38"/>
      <c r="MMY134" s="38"/>
      <c r="MMZ134" s="39"/>
      <c r="MNA134" s="40"/>
      <c r="MNB134" s="41"/>
      <c r="MNC134" s="41"/>
      <c r="MND134" s="41"/>
      <c r="MNE134" s="42"/>
      <c r="MNF134" s="41"/>
      <c r="MNG134" s="43"/>
      <c r="MNH134" s="44"/>
      <c r="MNI134" s="41"/>
      <c r="MNJ134" s="41"/>
      <c r="MNK134" s="41"/>
      <c r="MNL134" s="38"/>
      <c r="MNM134" s="38"/>
      <c r="MNN134" s="38"/>
      <c r="MNO134" s="38"/>
      <c r="MNP134" s="39"/>
      <c r="MNQ134" s="40"/>
      <c r="MNR134" s="41"/>
      <c r="MNS134" s="41"/>
      <c r="MNT134" s="41"/>
      <c r="MNU134" s="42"/>
      <c r="MNV134" s="41"/>
      <c r="MNW134" s="43"/>
      <c r="MNX134" s="44"/>
      <c r="MNY134" s="41"/>
      <c r="MNZ134" s="41"/>
      <c r="MOA134" s="41"/>
      <c r="MOB134" s="38"/>
      <c r="MOC134" s="38"/>
      <c r="MOD134" s="38"/>
      <c r="MOE134" s="38"/>
      <c r="MOF134" s="39"/>
      <c r="MOG134" s="40"/>
      <c r="MOH134" s="41"/>
      <c r="MOI134" s="41"/>
      <c r="MOJ134" s="41"/>
      <c r="MOK134" s="42"/>
      <c r="MOL134" s="41"/>
      <c r="MOM134" s="43"/>
      <c r="MON134" s="44"/>
      <c r="MOO134" s="41"/>
      <c r="MOP134" s="41"/>
      <c r="MOQ134" s="41"/>
      <c r="MOR134" s="38"/>
      <c r="MOS134" s="38"/>
      <c r="MOT134" s="38"/>
      <c r="MOU134" s="38"/>
      <c r="MOV134" s="39"/>
      <c r="MOW134" s="40"/>
      <c r="MOX134" s="41"/>
      <c r="MOY134" s="41"/>
      <c r="MOZ134" s="41"/>
      <c r="MPA134" s="42"/>
      <c r="MPB134" s="41"/>
      <c r="MPC134" s="43"/>
      <c r="MPD134" s="44"/>
      <c r="MPE134" s="41"/>
      <c r="MPF134" s="41"/>
      <c r="MPG134" s="41"/>
      <c r="MPH134" s="38"/>
      <c r="MPI134" s="38"/>
      <c r="MPJ134" s="38"/>
      <c r="MPK134" s="38"/>
      <c r="MPL134" s="39"/>
      <c r="MPM134" s="40"/>
      <c r="MPN134" s="41"/>
      <c r="MPO134" s="41"/>
      <c r="MPP134" s="41"/>
      <c r="MPQ134" s="42"/>
      <c r="MPR134" s="41"/>
      <c r="MPS134" s="43"/>
      <c r="MPT134" s="44"/>
      <c r="MPU134" s="41"/>
      <c r="MPV134" s="41"/>
      <c r="MPW134" s="41"/>
      <c r="MPX134" s="38"/>
      <c r="MPY134" s="38"/>
      <c r="MPZ134" s="38"/>
      <c r="MQA134" s="38"/>
      <c r="MQB134" s="39"/>
      <c r="MQC134" s="40"/>
      <c r="MQD134" s="41"/>
      <c r="MQE134" s="41"/>
      <c r="MQF134" s="41"/>
      <c r="MQG134" s="42"/>
      <c r="MQH134" s="41"/>
      <c r="MQI134" s="43"/>
      <c r="MQJ134" s="44"/>
      <c r="MQK134" s="41"/>
      <c r="MQL134" s="41"/>
      <c r="MQM134" s="41"/>
      <c r="MQN134" s="38"/>
      <c r="MQO134" s="38"/>
      <c r="MQP134" s="38"/>
      <c r="MQQ134" s="38"/>
      <c r="MQR134" s="39"/>
      <c r="MQS134" s="40"/>
      <c r="MQT134" s="41"/>
      <c r="MQU134" s="41"/>
      <c r="MQV134" s="41"/>
      <c r="MQW134" s="42"/>
      <c r="MQX134" s="41"/>
      <c r="MQY134" s="43"/>
      <c r="MQZ134" s="44"/>
      <c r="MRA134" s="41"/>
      <c r="MRB134" s="41"/>
      <c r="MRC134" s="41"/>
      <c r="MRD134" s="38"/>
      <c r="MRE134" s="38"/>
      <c r="MRF134" s="38"/>
      <c r="MRG134" s="38"/>
      <c r="MRH134" s="39"/>
      <c r="MRI134" s="40"/>
      <c r="MRJ134" s="41"/>
      <c r="MRK134" s="41"/>
      <c r="MRL134" s="41"/>
      <c r="MRM134" s="42"/>
      <c r="MRN134" s="41"/>
      <c r="MRO134" s="43"/>
      <c r="MRP134" s="44"/>
      <c r="MRQ134" s="41"/>
      <c r="MRR134" s="41"/>
      <c r="MRS134" s="41"/>
      <c r="MRT134" s="38"/>
      <c r="MRU134" s="38"/>
      <c r="MRV134" s="38"/>
      <c r="MRW134" s="38"/>
      <c r="MRX134" s="39"/>
      <c r="MRY134" s="40"/>
      <c r="MRZ134" s="41"/>
      <c r="MSA134" s="41"/>
      <c r="MSB134" s="41"/>
      <c r="MSC134" s="42"/>
      <c r="MSD134" s="41"/>
      <c r="MSE134" s="43"/>
      <c r="MSF134" s="44"/>
      <c r="MSG134" s="41"/>
      <c r="MSH134" s="41"/>
      <c r="MSI134" s="41"/>
      <c r="MSJ134" s="38"/>
      <c r="MSK134" s="38"/>
      <c r="MSL134" s="38"/>
      <c r="MSM134" s="38"/>
      <c r="MSN134" s="39"/>
      <c r="MSO134" s="40"/>
      <c r="MSP134" s="41"/>
      <c r="MSQ134" s="41"/>
      <c r="MSR134" s="41"/>
      <c r="MSS134" s="42"/>
      <c r="MST134" s="41"/>
      <c r="MSU134" s="43"/>
      <c r="MSV134" s="44"/>
      <c r="MSW134" s="41"/>
      <c r="MSX134" s="41"/>
      <c r="MSY134" s="41"/>
      <c r="MSZ134" s="38"/>
      <c r="MTA134" s="38"/>
      <c r="MTB134" s="38"/>
      <c r="MTC134" s="38"/>
      <c r="MTD134" s="39"/>
      <c r="MTE134" s="40"/>
      <c r="MTF134" s="41"/>
      <c r="MTG134" s="41"/>
      <c r="MTH134" s="41"/>
      <c r="MTI134" s="42"/>
      <c r="MTJ134" s="41"/>
      <c r="MTK134" s="43"/>
      <c r="MTL134" s="44"/>
      <c r="MTM134" s="41"/>
      <c r="MTN134" s="41"/>
      <c r="MTO134" s="41"/>
      <c r="MTP134" s="38"/>
      <c r="MTQ134" s="38"/>
      <c r="MTR134" s="38"/>
      <c r="MTS134" s="38"/>
      <c r="MTT134" s="39"/>
      <c r="MTU134" s="40"/>
      <c r="MTV134" s="41"/>
      <c r="MTW134" s="41"/>
      <c r="MTX134" s="41"/>
      <c r="MTY134" s="42"/>
      <c r="MTZ134" s="41"/>
      <c r="MUA134" s="43"/>
      <c r="MUB134" s="44"/>
      <c r="MUC134" s="41"/>
      <c r="MUD134" s="41"/>
      <c r="MUE134" s="41"/>
      <c r="MUF134" s="38"/>
      <c r="MUG134" s="38"/>
      <c r="MUH134" s="38"/>
      <c r="MUI134" s="38"/>
      <c r="MUJ134" s="39"/>
      <c r="MUK134" s="40"/>
      <c r="MUL134" s="41"/>
      <c r="MUM134" s="41"/>
      <c r="MUN134" s="41"/>
      <c r="MUO134" s="42"/>
      <c r="MUP134" s="41"/>
      <c r="MUQ134" s="43"/>
      <c r="MUR134" s="44"/>
      <c r="MUS134" s="41"/>
      <c r="MUT134" s="41"/>
      <c r="MUU134" s="41"/>
      <c r="MUV134" s="38"/>
      <c r="MUW134" s="38"/>
      <c r="MUX134" s="38"/>
      <c r="MUY134" s="38"/>
      <c r="MUZ134" s="39"/>
      <c r="MVA134" s="40"/>
      <c r="MVB134" s="41"/>
      <c r="MVC134" s="41"/>
      <c r="MVD134" s="41"/>
      <c r="MVE134" s="42"/>
      <c r="MVF134" s="41"/>
      <c r="MVG134" s="43"/>
      <c r="MVH134" s="44"/>
      <c r="MVI134" s="41"/>
      <c r="MVJ134" s="41"/>
      <c r="MVK134" s="41"/>
      <c r="MVL134" s="38"/>
      <c r="MVM134" s="38"/>
      <c r="MVN134" s="38"/>
      <c r="MVO134" s="38"/>
      <c r="MVP134" s="39"/>
      <c r="MVQ134" s="40"/>
      <c r="MVR134" s="41"/>
      <c r="MVS134" s="41"/>
      <c r="MVT134" s="41"/>
      <c r="MVU134" s="42"/>
      <c r="MVV134" s="41"/>
      <c r="MVW134" s="43"/>
      <c r="MVX134" s="44"/>
      <c r="MVY134" s="41"/>
      <c r="MVZ134" s="41"/>
      <c r="MWA134" s="41"/>
      <c r="MWB134" s="38"/>
      <c r="MWC134" s="38"/>
      <c r="MWD134" s="38"/>
      <c r="MWE134" s="38"/>
      <c r="MWF134" s="39"/>
      <c r="MWG134" s="40"/>
      <c r="MWH134" s="41"/>
      <c r="MWI134" s="41"/>
      <c r="MWJ134" s="41"/>
      <c r="MWK134" s="42"/>
      <c r="MWL134" s="41"/>
      <c r="MWM134" s="43"/>
      <c r="MWN134" s="44"/>
      <c r="MWO134" s="41"/>
      <c r="MWP134" s="41"/>
      <c r="MWQ134" s="41"/>
      <c r="MWR134" s="38"/>
      <c r="MWS134" s="38"/>
      <c r="MWT134" s="38"/>
      <c r="MWU134" s="38"/>
      <c r="MWV134" s="39"/>
      <c r="MWW134" s="40"/>
      <c r="MWX134" s="41"/>
      <c r="MWY134" s="41"/>
      <c r="MWZ134" s="41"/>
      <c r="MXA134" s="42"/>
      <c r="MXB134" s="41"/>
      <c r="MXC134" s="43"/>
      <c r="MXD134" s="44"/>
      <c r="MXE134" s="41"/>
      <c r="MXF134" s="41"/>
      <c r="MXG134" s="41"/>
      <c r="MXH134" s="38"/>
      <c r="MXI134" s="38"/>
      <c r="MXJ134" s="38"/>
      <c r="MXK134" s="38"/>
      <c r="MXL134" s="39"/>
      <c r="MXM134" s="40"/>
      <c r="MXN134" s="41"/>
      <c r="MXO134" s="41"/>
      <c r="MXP134" s="41"/>
      <c r="MXQ134" s="42"/>
      <c r="MXR134" s="41"/>
      <c r="MXS134" s="43"/>
      <c r="MXT134" s="44"/>
      <c r="MXU134" s="41"/>
      <c r="MXV134" s="41"/>
      <c r="MXW134" s="41"/>
      <c r="MXX134" s="38"/>
      <c r="MXY134" s="38"/>
      <c r="MXZ134" s="38"/>
      <c r="MYA134" s="38"/>
      <c r="MYB134" s="39"/>
      <c r="MYC134" s="40"/>
      <c r="MYD134" s="41"/>
      <c r="MYE134" s="41"/>
      <c r="MYF134" s="41"/>
      <c r="MYG134" s="42"/>
      <c r="MYH134" s="41"/>
      <c r="MYI134" s="43"/>
      <c r="MYJ134" s="44"/>
      <c r="MYK134" s="41"/>
      <c r="MYL134" s="41"/>
      <c r="MYM134" s="41"/>
      <c r="MYN134" s="38"/>
      <c r="MYO134" s="38"/>
      <c r="MYP134" s="38"/>
      <c r="MYQ134" s="38"/>
      <c r="MYR134" s="39"/>
      <c r="MYS134" s="40"/>
      <c r="MYT134" s="41"/>
      <c r="MYU134" s="41"/>
      <c r="MYV134" s="41"/>
      <c r="MYW134" s="42"/>
      <c r="MYX134" s="41"/>
      <c r="MYY134" s="43"/>
      <c r="MYZ134" s="44"/>
      <c r="MZA134" s="41"/>
      <c r="MZB134" s="41"/>
      <c r="MZC134" s="41"/>
      <c r="MZD134" s="38"/>
      <c r="MZE134" s="38"/>
      <c r="MZF134" s="38"/>
      <c r="MZG134" s="38"/>
      <c r="MZH134" s="39"/>
      <c r="MZI134" s="40"/>
      <c r="MZJ134" s="41"/>
      <c r="MZK134" s="41"/>
      <c r="MZL134" s="41"/>
      <c r="MZM134" s="42"/>
      <c r="MZN134" s="41"/>
      <c r="MZO134" s="43"/>
      <c r="MZP134" s="44"/>
      <c r="MZQ134" s="41"/>
      <c r="MZR134" s="41"/>
      <c r="MZS134" s="41"/>
      <c r="MZT134" s="38"/>
      <c r="MZU134" s="38"/>
      <c r="MZV134" s="38"/>
      <c r="MZW134" s="38"/>
      <c r="MZX134" s="39"/>
      <c r="MZY134" s="40"/>
      <c r="MZZ134" s="41"/>
      <c r="NAA134" s="41"/>
      <c r="NAB134" s="41"/>
      <c r="NAC134" s="42"/>
      <c r="NAD134" s="41"/>
      <c r="NAE134" s="43"/>
      <c r="NAF134" s="44"/>
      <c r="NAG134" s="41"/>
      <c r="NAH134" s="41"/>
      <c r="NAI134" s="41"/>
      <c r="NAJ134" s="38"/>
      <c r="NAK134" s="38"/>
      <c r="NAL134" s="38"/>
      <c r="NAM134" s="38"/>
      <c r="NAN134" s="39"/>
      <c r="NAO134" s="40"/>
      <c r="NAP134" s="41"/>
      <c r="NAQ134" s="41"/>
      <c r="NAR134" s="41"/>
      <c r="NAS134" s="42"/>
      <c r="NAT134" s="41"/>
      <c r="NAU134" s="43"/>
      <c r="NAV134" s="44"/>
      <c r="NAW134" s="41"/>
      <c r="NAX134" s="41"/>
      <c r="NAY134" s="41"/>
      <c r="NAZ134" s="38"/>
      <c r="NBA134" s="38"/>
      <c r="NBB134" s="38"/>
      <c r="NBC134" s="38"/>
      <c r="NBD134" s="39"/>
      <c r="NBE134" s="40"/>
      <c r="NBF134" s="41"/>
      <c r="NBG134" s="41"/>
      <c r="NBH134" s="41"/>
      <c r="NBI134" s="42"/>
      <c r="NBJ134" s="41"/>
      <c r="NBK134" s="43"/>
      <c r="NBL134" s="44"/>
      <c r="NBM134" s="41"/>
      <c r="NBN134" s="41"/>
      <c r="NBO134" s="41"/>
      <c r="NBP134" s="38"/>
      <c r="NBQ134" s="38"/>
      <c r="NBR134" s="38"/>
      <c r="NBS134" s="38"/>
      <c r="NBT134" s="39"/>
      <c r="NBU134" s="40"/>
      <c r="NBV134" s="41"/>
      <c r="NBW134" s="41"/>
      <c r="NBX134" s="41"/>
      <c r="NBY134" s="42"/>
      <c r="NBZ134" s="41"/>
      <c r="NCA134" s="43"/>
      <c r="NCB134" s="44"/>
      <c r="NCC134" s="41"/>
      <c r="NCD134" s="41"/>
      <c r="NCE134" s="41"/>
      <c r="NCF134" s="38"/>
      <c r="NCG134" s="38"/>
      <c r="NCH134" s="38"/>
      <c r="NCI134" s="38"/>
      <c r="NCJ134" s="39"/>
      <c r="NCK134" s="40"/>
      <c r="NCL134" s="41"/>
      <c r="NCM134" s="41"/>
      <c r="NCN134" s="41"/>
      <c r="NCO134" s="42"/>
      <c r="NCP134" s="41"/>
      <c r="NCQ134" s="43"/>
      <c r="NCR134" s="44"/>
      <c r="NCS134" s="41"/>
      <c r="NCT134" s="41"/>
      <c r="NCU134" s="41"/>
      <c r="NCV134" s="38"/>
      <c r="NCW134" s="38"/>
      <c r="NCX134" s="38"/>
      <c r="NCY134" s="38"/>
      <c r="NCZ134" s="39"/>
      <c r="NDA134" s="40"/>
      <c r="NDB134" s="41"/>
      <c r="NDC134" s="41"/>
      <c r="NDD134" s="41"/>
      <c r="NDE134" s="42"/>
      <c r="NDF134" s="41"/>
      <c r="NDG134" s="43"/>
      <c r="NDH134" s="44"/>
      <c r="NDI134" s="41"/>
      <c r="NDJ134" s="41"/>
      <c r="NDK134" s="41"/>
      <c r="NDL134" s="38"/>
      <c r="NDM134" s="38"/>
      <c r="NDN134" s="38"/>
      <c r="NDO134" s="38"/>
      <c r="NDP134" s="39"/>
      <c r="NDQ134" s="40"/>
      <c r="NDR134" s="41"/>
      <c r="NDS134" s="41"/>
      <c r="NDT134" s="41"/>
      <c r="NDU134" s="42"/>
      <c r="NDV134" s="41"/>
      <c r="NDW134" s="43"/>
      <c r="NDX134" s="44"/>
      <c r="NDY134" s="41"/>
      <c r="NDZ134" s="41"/>
      <c r="NEA134" s="41"/>
      <c r="NEB134" s="38"/>
      <c r="NEC134" s="38"/>
      <c r="NED134" s="38"/>
      <c r="NEE134" s="38"/>
      <c r="NEF134" s="39"/>
      <c r="NEG134" s="40"/>
      <c r="NEH134" s="41"/>
      <c r="NEI134" s="41"/>
      <c r="NEJ134" s="41"/>
      <c r="NEK134" s="42"/>
      <c r="NEL134" s="41"/>
      <c r="NEM134" s="43"/>
      <c r="NEN134" s="44"/>
      <c r="NEO134" s="41"/>
      <c r="NEP134" s="41"/>
      <c r="NEQ134" s="41"/>
      <c r="NER134" s="38"/>
      <c r="NES134" s="38"/>
      <c r="NET134" s="38"/>
      <c r="NEU134" s="38"/>
      <c r="NEV134" s="39"/>
      <c r="NEW134" s="40"/>
      <c r="NEX134" s="41"/>
      <c r="NEY134" s="41"/>
      <c r="NEZ134" s="41"/>
      <c r="NFA134" s="42"/>
      <c r="NFB134" s="41"/>
      <c r="NFC134" s="43"/>
      <c r="NFD134" s="44"/>
      <c r="NFE134" s="41"/>
      <c r="NFF134" s="41"/>
      <c r="NFG134" s="41"/>
      <c r="NFH134" s="38"/>
      <c r="NFI134" s="38"/>
      <c r="NFJ134" s="38"/>
      <c r="NFK134" s="38"/>
      <c r="NFL134" s="39"/>
      <c r="NFM134" s="40"/>
      <c r="NFN134" s="41"/>
      <c r="NFO134" s="41"/>
      <c r="NFP134" s="41"/>
      <c r="NFQ134" s="42"/>
      <c r="NFR134" s="41"/>
      <c r="NFS134" s="43"/>
      <c r="NFT134" s="44"/>
      <c r="NFU134" s="41"/>
      <c r="NFV134" s="41"/>
      <c r="NFW134" s="41"/>
      <c r="NFX134" s="38"/>
      <c r="NFY134" s="38"/>
      <c r="NFZ134" s="38"/>
      <c r="NGA134" s="38"/>
      <c r="NGB134" s="39"/>
      <c r="NGC134" s="40"/>
      <c r="NGD134" s="41"/>
      <c r="NGE134" s="41"/>
      <c r="NGF134" s="41"/>
      <c r="NGG134" s="42"/>
      <c r="NGH134" s="41"/>
      <c r="NGI134" s="43"/>
      <c r="NGJ134" s="44"/>
      <c r="NGK134" s="41"/>
      <c r="NGL134" s="41"/>
      <c r="NGM134" s="41"/>
      <c r="NGN134" s="38"/>
      <c r="NGO134" s="38"/>
      <c r="NGP134" s="38"/>
      <c r="NGQ134" s="38"/>
      <c r="NGR134" s="39"/>
      <c r="NGS134" s="40"/>
      <c r="NGT134" s="41"/>
      <c r="NGU134" s="41"/>
      <c r="NGV134" s="41"/>
      <c r="NGW134" s="42"/>
      <c r="NGX134" s="41"/>
      <c r="NGY134" s="43"/>
      <c r="NGZ134" s="44"/>
      <c r="NHA134" s="41"/>
      <c r="NHB134" s="41"/>
      <c r="NHC134" s="41"/>
      <c r="NHD134" s="38"/>
      <c r="NHE134" s="38"/>
      <c r="NHF134" s="38"/>
      <c r="NHG134" s="38"/>
      <c r="NHH134" s="39"/>
      <c r="NHI134" s="40"/>
      <c r="NHJ134" s="41"/>
      <c r="NHK134" s="41"/>
      <c r="NHL134" s="41"/>
      <c r="NHM134" s="42"/>
      <c r="NHN134" s="41"/>
      <c r="NHO134" s="43"/>
      <c r="NHP134" s="44"/>
      <c r="NHQ134" s="41"/>
      <c r="NHR134" s="41"/>
      <c r="NHS134" s="41"/>
      <c r="NHT134" s="38"/>
      <c r="NHU134" s="38"/>
      <c r="NHV134" s="38"/>
      <c r="NHW134" s="38"/>
      <c r="NHX134" s="39"/>
      <c r="NHY134" s="40"/>
      <c r="NHZ134" s="41"/>
      <c r="NIA134" s="41"/>
      <c r="NIB134" s="41"/>
      <c r="NIC134" s="42"/>
      <c r="NID134" s="41"/>
      <c r="NIE134" s="43"/>
      <c r="NIF134" s="44"/>
      <c r="NIG134" s="41"/>
      <c r="NIH134" s="41"/>
      <c r="NII134" s="41"/>
      <c r="NIJ134" s="38"/>
      <c r="NIK134" s="38"/>
      <c r="NIL134" s="38"/>
      <c r="NIM134" s="38"/>
      <c r="NIN134" s="39"/>
      <c r="NIO134" s="40"/>
      <c r="NIP134" s="41"/>
      <c r="NIQ134" s="41"/>
      <c r="NIR134" s="41"/>
      <c r="NIS134" s="42"/>
      <c r="NIT134" s="41"/>
      <c r="NIU134" s="43"/>
      <c r="NIV134" s="44"/>
      <c r="NIW134" s="41"/>
      <c r="NIX134" s="41"/>
      <c r="NIY134" s="41"/>
      <c r="NIZ134" s="38"/>
      <c r="NJA134" s="38"/>
      <c r="NJB134" s="38"/>
      <c r="NJC134" s="38"/>
      <c r="NJD134" s="39"/>
      <c r="NJE134" s="40"/>
      <c r="NJF134" s="41"/>
      <c r="NJG134" s="41"/>
      <c r="NJH134" s="41"/>
      <c r="NJI134" s="42"/>
      <c r="NJJ134" s="41"/>
      <c r="NJK134" s="43"/>
      <c r="NJL134" s="44"/>
      <c r="NJM134" s="41"/>
      <c r="NJN134" s="41"/>
      <c r="NJO134" s="41"/>
      <c r="NJP134" s="38"/>
      <c r="NJQ134" s="38"/>
      <c r="NJR134" s="38"/>
      <c r="NJS134" s="38"/>
      <c r="NJT134" s="39"/>
      <c r="NJU134" s="40"/>
      <c r="NJV134" s="41"/>
      <c r="NJW134" s="41"/>
      <c r="NJX134" s="41"/>
      <c r="NJY134" s="42"/>
      <c r="NJZ134" s="41"/>
      <c r="NKA134" s="43"/>
      <c r="NKB134" s="44"/>
      <c r="NKC134" s="41"/>
      <c r="NKD134" s="41"/>
      <c r="NKE134" s="41"/>
      <c r="NKF134" s="38"/>
      <c r="NKG134" s="38"/>
      <c r="NKH134" s="38"/>
      <c r="NKI134" s="38"/>
      <c r="NKJ134" s="39"/>
      <c r="NKK134" s="40"/>
      <c r="NKL134" s="41"/>
      <c r="NKM134" s="41"/>
      <c r="NKN134" s="41"/>
      <c r="NKO134" s="42"/>
      <c r="NKP134" s="41"/>
      <c r="NKQ134" s="43"/>
      <c r="NKR134" s="44"/>
      <c r="NKS134" s="41"/>
      <c r="NKT134" s="41"/>
      <c r="NKU134" s="41"/>
      <c r="NKV134" s="38"/>
      <c r="NKW134" s="38"/>
      <c r="NKX134" s="38"/>
      <c r="NKY134" s="38"/>
      <c r="NKZ134" s="39"/>
      <c r="NLA134" s="40"/>
      <c r="NLB134" s="41"/>
      <c r="NLC134" s="41"/>
      <c r="NLD134" s="41"/>
      <c r="NLE134" s="42"/>
      <c r="NLF134" s="41"/>
      <c r="NLG134" s="43"/>
      <c r="NLH134" s="44"/>
      <c r="NLI134" s="41"/>
      <c r="NLJ134" s="41"/>
      <c r="NLK134" s="41"/>
      <c r="NLL134" s="38"/>
      <c r="NLM134" s="38"/>
      <c r="NLN134" s="38"/>
      <c r="NLO134" s="38"/>
      <c r="NLP134" s="39"/>
      <c r="NLQ134" s="40"/>
      <c r="NLR134" s="41"/>
      <c r="NLS134" s="41"/>
      <c r="NLT134" s="41"/>
      <c r="NLU134" s="42"/>
      <c r="NLV134" s="41"/>
      <c r="NLW134" s="43"/>
      <c r="NLX134" s="44"/>
      <c r="NLY134" s="41"/>
      <c r="NLZ134" s="41"/>
      <c r="NMA134" s="41"/>
      <c r="NMB134" s="38"/>
      <c r="NMC134" s="38"/>
      <c r="NMD134" s="38"/>
      <c r="NME134" s="38"/>
      <c r="NMF134" s="39"/>
      <c r="NMG134" s="40"/>
      <c r="NMH134" s="41"/>
      <c r="NMI134" s="41"/>
      <c r="NMJ134" s="41"/>
      <c r="NMK134" s="42"/>
      <c r="NML134" s="41"/>
      <c r="NMM134" s="43"/>
      <c r="NMN134" s="44"/>
      <c r="NMO134" s="41"/>
      <c r="NMP134" s="41"/>
      <c r="NMQ134" s="41"/>
      <c r="NMR134" s="38"/>
      <c r="NMS134" s="38"/>
      <c r="NMT134" s="38"/>
      <c r="NMU134" s="38"/>
      <c r="NMV134" s="39"/>
      <c r="NMW134" s="40"/>
      <c r="NMX134" s="41"/>
      <c r="NMY134" s="41"/>
      <c r="NMZ134" s="41"/>
      <c r="NNA134" s="42"/>
      <c r="NNB134" s="41"/>
      <c r="NNC134" s="43"/>
      <c r="NND134" s="44"/>
      <c r="NNE134" s="41"/>
      <c r="NNF134" s="41"/>
      <c r="NNG134" s="41"/>
      <c r="NNH134" s="38"/>
      <c r="NNI134" s="38"/>
      <c r="NNJ134" s="38"/>
      <c r="NNK134" s="38"/>
      <c r="NNL134" s="39"/>
      <c r="NNM134" s="40"/>
      <c r="NNN134" s="41"/>
      <c r="NNO134" s="41"/>
      <c r="NNP134" s="41"/>
      <c r="NNQ134" s="42"/>
      <c r="NNR134" s="41"/>
      <c r="NNS134" s="43"/>
      <c r="NNT134" s="44"/>
      <c r="NNU134" s="41"/>
      <c r="NNV134" s="41"/>
      <c r="NNW134" s="41"/>
      <c r="NNX134" s="38"/>
      <c r="NNY134" s="38"/>
      <c r="NNZ134" s="38"/>
      <c r="NOA134" s="38"/>
      <c r="NOB134" s="39"/>
      <c r="NOC134" s="40"/>
      <c r="NOD134" s="41"/>
      <c r="NOE134" s="41"/>
      <c r="NOF134" s="41"/>
      <c r="NOG134" s="42"/>
      <c r="NOH134" s="41"/>
      <c r="NOI134" s="43"/>
      <c r="NOJ134" s="44"/>
      <c r="NOK134" s="41"/>
      <c r="NOL134" s="41"/>
      <c r="NOM134" s="41"/>
      <c r="NON134" s="38"/>
      <c r="NOO134" s="38"/>
      <c r="NOP134" s="38"/>
      <c r="NOQ134" s="38"/>
      <c r="NOR134" s="39"/>
      <c r="NOS134" s="40"/>
      <c r="NOT134" s="41"/>
      <c r="NOU134" s="41"/>
      <c r="NOV134" s="41"/>
      <c r="NOW134" s="42"/>
      <c r="NOX134" s="41"/>
      <c r="NOY134" s="43"/>
      <c r="NOZ134" s="44"/>
      <c r="NPA134" s="41"/>
      <c r="NPB134" s="41"/>
      <c r="NPC134" s="41"/>
      <c r="NPD134" s="38"/>
      <c r="NPE134" s="38"/>
      <c r="NPF134" s="38"/>
      <c r="NPG134" s="38"/>
      <c r="NPH134" s="39"/>
      <c r="NPI134" s="40"/>
      <c r="NPJ134" s="41"/>
      <c r="NPK134" s="41"/>
      <c r="NPL134" s="41"/>
      <c r="NPM134" s="42"/>
      <c r="NPN134" s="41"/>
      <c r="NPO134" s="43"/>
      <c r="NPP134" s="44"/>
      <c r="NPQ134" s="41"/>
      <c r="NPR134" s="41"/>
      <c r="NPS134" s="41"/>
      <c r="NPT134" s="38"/>
      <c r="NPU134" s="38"/>
      <c r="NPV134" s="38"/>
      <c r="NPW134" s="38"/>
      <c r="NPX134" s="39"/>
      <c r="NPY134" s="40"/>
      <c r="NPZ134" s="41"/>
      <c r="NQA134" s="41"/>
      <c r="NQB134" s="41"/>
      <c r="NQC134" s="42"/>
      <c r="NQD134" s="41"/>
      <c r="NQE134" s="43"/>
      <c r="NQF134" s="44"/>
      <c r="NQG134" s="41"/>
      <c r="NQH134" s="41"/>
      <c r="NQI134" s="41"/>
      <c r="NQJ134" s="38"/>
      <c r="NQK134" s="38"/>
      <c r="NQL134" s="38"/>
      <c r="NQM134" s="38"/>
      <c r="NQN134" s="39"/>
      <c r="NQO134" s="40"/>
      <c r="NQP134" s="41"/>
      <c r="NQQ134" s="41"/>
      <c r="NQR134" s="41"/>
      <c r="NQS134" s="42"/>
      <c r="NQT134" s="41"/>
      <c r="NQU134" s="43"/>
      <c r="NQV134" s="44"/>
      <c r="NQW134" s="41"/>
      <c r="NQX134" s="41"/>
      <c r="NQY134" s="41"/>
      <c r="NQZ134" s="38"/>
      <c r="NRA134" s="38"/>
      <c r="NRB134" s="38"/>
      <c r="NRC134" s="38"/>
      <c r="NRD134" s="39"/>
      <c r="NRE134" s="40"/>
      <c r="NRF134" s="41"/>
      <c r="NRG134" s="41"/>
      <c r="NRH134" s="41"/>
      <c r="NRI134" s="42"/>
      <c r="NRJ134" s="41"/>
      <c r="NRK134" s="43"/>
      <c r="NRL134" s="44"/>
      <c r="NRM134" s="41"/>
      <c r="NRN134" s="41"/>
      <c r="NRO134" s="41"/>
      <c r="NRP134" s="38"/>
      <c r="NRQ134" s="38"/>
      <c r="NRR134" s="38"/>
      <c r="NRS134" s="38"/>
      <c r="NRT134" s="39"/>
      <c r="NRU134" s="40"/>
      <c r="NRV134" s="41"/>
      <c r="NRW134" s="41"/>
      <c r="NRX134" s="41"/>
      <c r="NRY134" s="42"/>
      <c r="NRZ134" s="41"/>
      <c r="NSA134" s="43"/>
      <c r="NSB134" s="44"/>
      <c r="NSC134" s="41"/>
      <c r="NSD134" s="41"/>
      <c r="NSE134" s="41"/>
      <c r="NSF134" s="38"/>
      <c r="NSG134" s="38"/>
      <c r="NSH134" s="38"/>
      <c r="NSI134" s="38"/>
      <c r="NSJ134" s="39"/>
      <c r="NSK134" s="40"/>
      <c r="NSL134" s="41"/>
      <c r="NSM134" s="41"/>
      <c r="NSN134" s="41"/>
      <c r="NSO134" s="42"/>
      <c r="NSP134" s="41"/>
      <c r="NSQ134" s="43"/>
      <c r="NSR134" s="44"/>
      <c r="NSS134" s="41"/>
      <c r="NST134" s="41"/>
      <c r="NSU134" s="41"/>
      <c r="NSV134" s="38"/>
      <c r="NSW134" s="38"/>
      <c r="NSX134" s="38"/>
      <c r="NSY134" s="38"/>
      <c r="NSZ134" s="39"/>
      <c r="NTA134" s="40"/>
      <c r="NTB134" s="41"/>
      <c r="NTC134" s="41"/>
      <c r="NTD134" s="41"/>
      <c r="NTE134" s="42"/>
      <c r="NTF134" s="41"/>
      <c r="NTG134" s="43"/>
      <c r="NTH134" s="44"/>
      <c r="NTI134" s="41"/>
      <c r="NTJ134" s="41"/>
      <c r="NTK134" s="41"/>
      <c r="NTL134" s="38"/>
      <c r="NTM134" s="38"/>
      <c r="NTN134" s="38"/>
      <c r="NTO134" s="38"/>
      <c r="NTP134" s="39"/>
      <c r="NTQ134" s="40"/>
      <c r="NTR134" s="41"/>
      <c r="NTS134" s="41"/>
      <c r="NTT134" s="41"/>
      <c r="NTU134" s="42"/>
      <c r="NTV134" s="41"/>
      <c r="NTW134" s="43"/>
      <c r="NTX134" s="44"/>
      <c r="NTY134" s="41"/>
      <c r="NTZ134" s="41"/>
      <c r="NUA134" s="41"/>
      <c r="NUB134" s="38"/>
      <c r="NUC134" s="38"/>
      <c r="NUD134" s="38"/>
      <c r="NUE134" s="38"/>
      <c r="NUF134" s="39"/>
      <c r="NUG134" s="40"/>
      <c r="NUH134" s="41"/>
      <c r="NUI134" s="41"/>
      <c r="NUJ134" s="41"/>
      <c r="NUK134" s="42"/>
      <c r="NUL134" s="41"/>
      <c r="NUM134" s="43"/>
      <c r="NUN134" s="44"/>
      <c r="NUO134" s="41"/>
      <c r="NUP134" s="41"/>
      <c r="NUQ134" s="41"/>
      <c r="NUR134" s="38"/>
      <c r="NUS134" s="38"/>
      <c r="NUT134" s="38"/>
      <c r="NUU134" s="38"/>
      <c r="NUV134" s="39"/>
      <c r="NUW134" s="40"/>
      <c r="NUX134" s="41"/>
      <c r="NUY134" s="41"/>
      <c r="NUZ134" s="41"/>
      <c r="NVA134" s="42"/>
      <c r="NVB134" s="41"/>
      <c r="NVC134" s="43"/>
      <c r="NVD134" s="44"/>
      <c r="NVE134" s="41"/>
      <c r="NVF134" s="41"/>
      <c r="NVG134" s="41"/>
      <c r="NVH134" s="38"/>
      <c r="NVI134" s="38"/>
      <c r="NVJ134" s="38"/>
      <c r="NVK134" s="38"/>
      <c r="NVL134" s="39"/>
      <c r="NVM134" s="40"/>
      <c r="NVN134" s="41"/>
      <c r="NVO134" s="41"/>
      <c r="NVP134" s="41"/>
      <c r="NVQ134" s="42"/>
      <c r="NVR134" s="41"/>
      <c r="NVS134" s="43"/>
      <c r="NVT134" s="44"/>
      <c r="NVU134" s="41"/>
      <c r="NVV134" s="41"/>
      <c r="NVW134" s="41"/>
      <c r="NVX134" s="38"/>
      <c r="NVY134" s="38"/>
      <c r="NVZ134" s="38"/>
      <c r="NWA134" s="38"/>
      <c r="NWB134" s="39"/>
      <c r="NWC134" s="40"/>
      <c r="NWD134" s="41"/>
      <c r="NWE134" s="41"/>
      <c r="NWF134" s="41"/>
      <c r="NWG134" s="42"/>
      <c r="NWH134" s="41"/>
      <c r="NWI134" s="43"/>
      <c r="NWJ134" s="44"/>
      <c r="NWK134" s="41"/>
      <c r="NWL134" s="41"/>
      <c r="NWM134" s="41"/>
      <c r="NWN134" s="38"/>
      <c r="NWO134" s="38"/>
      <c r="NWP134" s="38"/>
      <c r="NWQ134" s="38"/>
      <c r="NWR134" s="39"/>
      <c r="NWS134" s="40"/>
      <c r="NWT134" s="41"/>
      <c r="NWU134" s="41"/>
      <c r="NWV134" s="41"/>
      <c r="NWW134" s="42"/>
      <c r="NWX134" s="41"/>
      <c r="NWY134" s="43"/>
      <c r="NWZ134" s="44"/>
      <c r="NXA134" s="41"/>
      <c r="NXB134" s="41"/>
      <c r="NXC134" s="41"/>
      <c r="NXD134" s="38"/>
      <c r="NXE134" s="38"/>
      <c r="NXF134" s="38"/>
      <c r="NXG134" s="38"/>
      <c r="NXH134" s="39"/>
      <c r="NXI134" s="40"/>
      <c r="NXJ134" s="41"/>
      <c r="NXK134" s="41"/>
      <c r="NXL134" s="41"/>
      <c r="NXM134" s="42"/>
      <c r="NXN134" s="41"/>
      <c r="NXO134" s="43"/>
      <c r="NXP134" s="44"/>
      <c r="NXQ134" s="41"/>
      <c r="NXR134" s="41"/>
      <c r="NXS134" s="41"/>
      <c r="NXT134" s="38"/>
      <c r="NXU134" s="38"/>
      <c r="NXV134" s="38"/>
      <c r="NXW134" s="38"/>
      <c r="NXX134" s="39"/>
      <c r="NXY134" s="40"/>
      <c r="NXZ134" s="41"/>
      <c r="NYA134" s="41"/>
      <c r="NYB134" s="41"/>
      <c r="NYC134" s="42"/>
      <c r="NYD134" s="41"/>
      <c r="NYE134" s="43"/>
      <c r="NYF134" s="44"/>
      <c r="NYG134" s="41"/>
      <c r="NYH134" s="41"/>
      <c r="NYI134" s="41"/>
      <c r="NYJ134" s="38"/>
      <c r="NYK134" s="38"/>
      <c r="NYL134" s="38"/>
      <c r="NYM134" s="38"/>
      <c r="NYN134" s="39"/>
      <c r="NYO134" s="40"/>
      <c r="NYP134" s="41"/>
      <c r="NYQ134" s="41"/>
      <c r="NYR134" s="41"/>
      <c r="NYS134" s="42"/>
      <c r="NYT134" s="41"/>
      <c r="NYU134" s="43"/>
      <c r="NYV134" s="44"/>
      <c r="NYW134" s="41"/>
      <c r="NYX134" s="41"/>
      <c r="NYY134" s="41"/>
      <c r="NYZ134" s="38"/>
      <c r="NZA134" s="38"/>
      <c r="NZB134" s="38"/>
      <c r="NZC134" s="38"/>
      <c r="NZD134" s="39"/>
      <c r="NZE134" s="40"/>
      <c r="NZF134" s="41"/>
      <c r="NZG134" s="41"/>
      <c r="NZH134" s="41"/>
      <c r="NZI134" s="42"/>
      <c r="NZJ134" s="41"/>
      <c r="NZK134" s="43"/>
      <c r="NZL134" s="44"/>
      <c r="NZM134" s="41"/>
      <c r="NZN134" s="41"/>
      <c r="NZO134" s="41"/>
      <c r="NZP134" s="38"/>
      <c r="NZQ134" s="38"/>
      <c r="NZR134" s="38"/>
      <c r="NZS134" s="38"/>
      <c r="NZT134" s="39"/>
      <c r="NZU134" s="40"/>
      <c r="NZV134" s="41"/>
      <c r="NZW134" s="41"/>
      <c r="NZX134" s="41"/>
      <c r="NZY134" s="42"/>
      <c r="NZZ134" s="41"/>
      <c r="OAA134" s="43"/>
      <c r="OAB134" s="44"/>
      <c r="OAC134" s="41"/>
      <c r="OAD134" s="41"/>
      <c r="OAE134" s="41"/>
      <c r="OAF134" s="38"/>
      <c r="OAG134" s="38"/>
      <c r="OAH134" s="38"/>
      <c r="OAI134" s="38"/>
      <c r="OAJ134" s="39"/>
      <c r="OAK134" s="40"/>
      <c r="OAL134" s="41"/>
      <c r="OAM134" s="41"/>
      <c r="OAN134" s="41"/>
      <c r="OAO134" s="42"/>
      <c r="OAP134" s="41"/>
      <c r="OAQ134" s="43"/>
      <c r="OAR134" s="44"/>
      <c r="OAS134" s="41"/>
      <c r="OAT134" s="41"/>
      <c r="OAU134" s="41"/>
      <c r="OAV134" s="38"/>
      <c r="OAW134" s="38"/>
      <c r="OAX134" s="38"/>
      <c r="OAY134" s="38"/>
      <c r="OAZ134" s="39"/>
      <c r="OBA134" s="40"/>
      <c r="OBB134" s="41"/>
      <c r="OBC134" s="41"/>
      <c r="OBD134" s="41"/>
      <c r="OBE134" s="42"/>
      <c r="OBF134" s="41"/>
      <c r="OBG134" s="43"/>
      <c r="OBH134" s="44"/>
      <c r="OBI134" s="41"/>
      <c r="OBJ134" s="41"/>
      <c r="OBK134" s="41"/>
      <c r="OBL134" s="38"/>
      <c r="OBM134" s="38"/>
      <c r="OBN134" s="38"/>
      <c r="OBO134" s="38"/>
      <c r="OBP134" s="39"/>
      <c r="OBQ134" s="40"/>
      <c r="OBR134" s="41"/>
      <c r="OBS134" s="41"/>
      <c r="OBT134" s="41"/>
      <c r="OBU134" s="42"/>
      <c r="OBV134" s="41"/>
      <c r="OBW134" s="43"/>
      <c r="OBX134" s="44"/>
      <c r="OBY134" s="41"/>
      <c r="OBZ134" s="41"/>
      <c r="OCA134" s="41"/>
      <c r="OCB134" s="38"/>
      <c r="OCC134" s="38"/>
      <c r="OCD134" s="38"/>
      <c r="OCE134" s="38"/>
      <c r="OCF134" s="39"/>
      <c r="OCG134" s="40"/>
      <c r="OCH134" s="41"/>
      <c r="OCI134" s="41"/>
      <c r="OCJ134" s="41"/>
      <c r="OCK134" s="42"/>
      <c r="OCL134" s="41"/>
      <c r="OCM134" s="43"/>
      <c r="OCN134" s="44"/>
      <c r="OCO134" s="41"/>
      <c r="OCP134" s="41"/>
      <c r="OCQ134" s="41"/>
      <c r="OCR134" s="38"/>
      <c r="OCS134" s="38"/>
      <c r="OCT134" s="38"/>
      <c r="OCU134" s="38"/>
      <c r="OCV134" s="39"/>
      <c r="OCW134" s="40"/>
      <c r="OCX134" s="41"/>
      <c r="OCY134" s="41"/>
      <c r="OCZ134" s="41"/>
      <c r="ODA134" s="42"/>
      <c r="ODB134" s="41"/>
      <c r="ODC134" s="43"/>
      <c r="ODD134" s="44"/>
      <c r="ODE134" s="41"/>
      <c r="ODF134" s="41"/>
      <c r="ODG134" s="41"/>
      <c r="ODH134" s="38"/>
      <c r="ODI134" s="38"/>
      <c r="ODJ134" s="38"/>
      <c r="ODK134" s="38"/>
      <c r="ODL134" s="39"/>
      <c r="ODM134" s="40"/>
      <c r="ODN134" s="41"/>
      <c r="ODO134" s="41"/>
      <c r="ODP134" s="41"/>
      <c r="ODQ134" s="42"/>
      <c r="ODR134" s="41"/>
      <c r="ODS134" s="43"/>
      <c r="ODT134" s="44"/>
      <c r="ODU134" s="41"/>
      <c r="ODV134" s="41"/>
      <c r="ODW134" s="41"/>
      <c r="ODX134" s="38"/>
      <c r="ODY134" s="38"/>
      <c r="ODZ134" s="38"/>
      <c r="OEA134" s="38"/>
      <c r="OEB134" s="39"/>
      <c r="OEC134" s="40"/>
      <c r="OED134" s="41"/>
      <c r="OEE134" s="41"/>
      <c r="OEF134" s="41"/>
      <c r="OEG134" s="42"/>
      <c r="OEH134" s="41"/>
      <c r="OEI134" s="43"/>
      <c r="OEJ134" s="44"/>
      <c r="OEK134" s="41"/>
      <c r="OEL134" s="41"/>
      <c r="OEM134" s="41"/>
      <c r="OEN134" s="38"/>
      <c r="OEO134" s="38"/>
      <c r="OEP134" s="38"/>
      <c r="OEQ134" s="38"/>
      <c r="OER134" s="39"/>
      <c r="OES134" s="40"/>
      <c r="OET134" s="41"/>
      <c r="OEU134" s="41"/>
      <c r="OEV134" s="41"/>
      <c r="OEW134" s="42"/>
      <c r="OEX134" s="41"/>
      <c r="OEY134" s="43"/>
      <c r="OEZ134" s="44"/>
      <c r="OFA134" s="41"/>
      <c r="OFB134" s="41"/>
      <c r="OFC134" s="41"/>
      <c r="OFD134" s="38"/>
      <c r="OFE134" s="38"/>
      <c r="OFF134" s="38"/>
      <c r="OFG134" s="38"/>
      <c r="OFH134" s="39"/>
      <c r="OFI134" s="40"/>
      <c r="OFJ134" s="41"/>
      <c r="OFK134" s="41"/>
      <c r="OFL134" s="41"/>
      <c r="OFM134" s="42"/>
      <c r="OFN134" s="41"/>
      <c r="OFO134" s="43"/>
      <c r="OFP134" s="44"/>
      <c r="OFQ134" s="41"/>
      <c r="OFR134" s="41"/>
      <c r="OFS134" s="41"/>
      <c r="OFT134" s="38"/>
      <c r="OFU134" s="38"/>
      <c r="OFV134" s="38"/>
      <c r="OFW134" s="38"/>
      <c r="OFX134" s="39"/>
      <c r="OFY134" s="40"/>
      <c r="OFZ134" s="41"/>
      <c r="OGA134" s="41"/>
      <c r="OGB134" s="41"/>
      <c r="OGC134" s="42"/>
      <c r="OGD134" s="41"/>
      <c r="OGE134" s="43"/>
      <c r="OGF134" s="44"/>
      <c r="OGG134" s="41"/>
      <c r="OGH134" s="41"/>
      <c r="OGI134" s="41"/>
      <c r="OGJ134" s="38"/>
      <c r="OGK134" s="38"/>
      <c r="OGL134" s="38"/>
      <c r="OGM134" s="38"/>
      <c r="OGN134" s="39"/>
      <c r="OGO134" s="40"/>
      <c r="OGP134" s="41"/>
      <c r="OGQ134" s="41"/>
      <c r="OGR134" s="41"/>
      <c r="OGS134" s="42"/>
      <c r="OGT134" s="41"/>
      <c r="OGU134" s="43"/>
      <c r="OGV134" s="44"/>
      <c r="OGW134" s="41"/>
      <c r="OGX134" s="41"/>
      <c r="OGY134" s="41"/>
      <c r="OGZ134" s="38"/>
      <c r="OHA134" s="38"/>
      <c r="OHB134" s="38"/>
      <c r="OHC134" s="38"/>
      <c r="OHD134" s="39"/>
      <c r="OHE134" s="40"/>
      <c r="OHF134" s="41"/>
      <c r="OHG134" s="41"/>
      <c r="OHH134" s="41"/>
      <c r="OHI134" s="42"/>
      <c r="OHJ134" s="41"/>
      <c r="OHK134" s="43"/>
      <c r="OHL134" s="44"/>
      <c r="OHM134" s="41"/>
      <c r="OHN134" s="41"/>
      <c r="OHO134" s="41"/>
      <c r="OHP134" s="38"/>
      <c r="OHQ134" s="38"/>
      <c r="OHR134" s="38"/>
      <c r="OHS134" s="38"/>
      <c r="OHT134" s="39"/>
      <c r="OHU134" s="40"/>
      <c r="OHV134" s="41"/>
      <c r="OHW134" s="41"/>
      <c r="OHX134" s="41"/>
      <c r="OHY134" s="42"/>
      <c r="OHZ134" s="41"/>
      <c r="OIA134" s="43"/>
      <c r="OIB134" s="44"/>
      <c r="OIC134" s="41"/>
      <c r="OID134" s="41"/>
      <c r="OIE134" s="41"/>
      <c r="OIF134" s="38"/>
      <c r="OIG134" s="38"/>
      <c r="OIH134" s="38"/>
      <c r="OII134" s="38"/>
      <c r="OIJ134" s="39"/>
      <c r="OIK134" s="40"/>
      <c r="OIL134" s="41"/>
      <c r="OIM134" s="41"/>
      <c r="OIN134" s="41"/>
      <c r="OIO134" s="42"/>
      <c r="OIP134" s="41"/>
      <c r="OIQ134" s="43"/>
      <c r="OIR134" s="44"/>
      <c r="OIS134" s="41"/>
      <c r="OIT134" s="41"/>
      <c r="OIU134" s="41"/>
      <c r="OIV134" s="38"/>
      <c r="OIW134" s="38"/>
      <c r="OIX134" s="38"/>
      <c r="OIY134" s="38"/>
      <c r="OIZ134" s="39"/>
      <c r="OJA134" s="40"/>
      <c r="OJB134" s="41"/>
      <c r="OJC134" s="41"/>
      <c r="OJD134" s="41"/>
      <c r="OJE134" s="42"/>
      <c r="OJF134" s="41"/>
      <c r="OJG134" s="43"/>
      <c r="OJH134" s="44"/>
      <c r="OJI134" s="41"/>
      <c r="OJJ134" s="41"/>
      <c r="OJK134" s="41"/>
      <c r="OJL134" s="38"/>
      <c r="OJM134" s="38"/>
      <c r="OJN134" s="38"/>
      <c r="OJO134" s="38"/>
      <c r="OJP134" s="39"/>
      <c r="OJQ134" s="40"/>
      <c r="OJR134" s="41"/>
      <c r="OJS134" s="41"/>
      <c r="OJT134" s="41"/>
      <c r="OJU134" s="42"/>
      <c r="OJV134" s="41"/>
      <c r="OJW134" s="43"/>
      <c r="OJX134" s="44"/>
      <c r="OJY134" s="41"/>
      <c r="OJZ134" s="41"/>
      <c r="OKA134" s="41"/>
      <c r="OKB134" s="38"/>
      <c r="OKC134" s="38"/>
      <c r="OKD134" s="38"/>
      <c r="OKE134" s="38"/>
      <c r="OKF134" s="39"/>
      <c r="OKG134" s="40"/>
      <c r="OKH134" s="41"/>
      <c r="OKI134" s="41"/>
      <c r="OKJ134" s="41"/>
      <c r="OKK134" s="42"/>
      <c r="OKL134" s="41"/>
      <c r="OKM134" s="43"/>
      <c r="OKN134" s="44"/>
      <c r="OKO134" s="41"/>
      <c r="OKP134" s="41"/>
      <c r="OKQ134" s="41"/>
      <c r="OKR134" s="38"/>
      <c r="OKS134" s="38"/>
      <c r="OKT134" s="38"/>
      <c r="OKU134" s="38"/>
      <c r="OKV134" s="39"/>
      <c r="OKW134" s="40"/>
      <c r="OKX134" s="41"/>
      <c r="OKY134" s="41"/>
      <c r="OKZ134" s="41"/>
      <c r="OLA134" s="42"/>
      <c r="OLB134" s="41"/>
      <c r="OLC134" s="43"/>
      <c r="OLD134" s="44"/>
      <c r="OLE134" s="41"/>
      <c r="OLF134" s="41"/>
      <c r="OLG134" s="41"/>
      <c r="OLH134" s="38"/>
      <c r="OLI134" s="38"/>
      <c r="OLJ134" s="38"/>
      <c r="OLK134" s="38"/>
      <c r="OLL134" s="39"/>
      <c r="OLM134" s="40"/>
      <c r="OLN134" s="41"/>
      <c r="OLO134" s="41"/>
      <c r="OLP134" s="41"/>
      <c r="OLQ134" s="42"/>
      <c r="OLR134" s="41"/>
      <c r="OLS134" s="43"/>
      <c r="OLT134" s="44"/>
      <c r="OLU134" s="41"/>
      <c r="OLV134" s="41"/>
      <c r="OLW134" s="41"/>
      <c r="OLX134" s="38"/>
      <c r="OLY134" s="38"/>
      <c r="OLZ134" s="38"/>
      <c r="OMA134" s="38"/>
      <c r="OMB134" s="39"/>
      <c r="OMC134" s="40"/>
      <c r="OMD134" s="41"/>
      <c r="OME134" s="41"/>
      <c r="OMF134" s="41"/>
      <c r="OMG134" s="42"/>
      <c r="OMH134" s="41"/>
      <c r="OMI134" s="43"/>
      <c r="OMJ134" s="44"/>
      <c r="OMK134" s="41"/>
      <c r="OML134" s="41"/>
      <c r="OMM134" s="41"/>
      <c r="OMN134" s="38"/>
      <c r="OMO134" s="38"/>
      <c r="OMP134" s="38"/>
      <c r="OMQ134" s="38"/>
      <c r="OMR134" s="39"/>
      <c r="OMS134" s="40"/>
      <c r="OMT134" s="41"/>
      <c r="OMU134" s="41"/>
      <c r="OMV134" s="41"/>
      <c r="OMW134" s="42"/>
      <c r="OMX134" s="41"/>
      <c r="OMY134" s="43"/>
      <c r="OMZ134" s="44"/>
      <c r="ONA134" s="41"/>
      <c r="ONB134" s="41"/>
      <c r="ONC134" s="41"/>
      <c r="OND134" s="38"/>
      <c r="ONE134" s="38"/>
      <c r="ONF134" s="38"/>
      <c r="ONG134" s="38"/>
      <c r="ONH134" s="39"/>
      <c r="ONI134" s="40"/>
      <c r="ONJ134" s="41"/>
      <c r="ONK134" s="41"/>
      <c r="ONL134" s="41"/>
      <c r="ONM134" s="42"/>
      <c r="ONN134" s="41"/>
      <c r="ONO134" s="43"/>
      <c r="ONP134" s="44"/>
      <c r="ONQ134" s="41"/>
      <c r="ONR134" s="41"/>
      <c r="ONS134" s="41"/>
      <c r="ONT134" s="38"/>
      <c r="ONU134" s="38"/>
      <c r="ONV134" s="38"/>
      <c r="ONW134" s="38"/>
      <c r="ONX134" s="39"/>
      <c r="ONY134" s="40"/>
      <c r="ONZ134" s="41"/>
      <c r="OOA134" s="41"/>
      <c r="OOB134" s="41"/>
      <c r="OOC134" s="42"/>
      <c r="OOD134" s="41"/>
      <c r="OOE134" s="43"/>
      <c r="OOF134" s="44"/>
      <c r="OOG134" s="41"/>
      <c r="OOH134" s="41"/>
      <c r="OOI134" s="41"/>
      <c r="OOJ134" s="38"/>
      <c r="OOK134" s="38"/>
      <c r="OOL134" s="38"/>
      <c r="OOM134" s="38"/>
      <c r="OON134" s="39"/>
      <c r="OOO134" s="40"/>
      <c r="OOP134" s="41"/>
      <c r="OOQ134" s="41"/>
      <c r="OOR134" s="41"/>
      <c r="OOS134" s="42"/>
      <c r="OOT134" s="41"/>
      <c r="OOU134" s="43"/>
      <c r="OOV134" s="44"/>
      <c r="OOW134" s="41"/>
      <c r="OOX134" s="41"/>
      <c r="OOY134" s="41"/>
      <c r="OOZ134" s="38"/>
      <c r="OPA134" s="38"/>
      <c r="OPB134" s="38"/>
      <c r="OPC134" s="38"/>
      <c r="OPD134" s="39"/>
      <c r="OPE134" s="40"/>
      <c r="OPF134" s="41"/>
      <c r="OPG134" s="41"/>
      <c r="OPH134" s="41"/>
      <c r="OPI134" s="42"/>
      <c r="OPJ134" s="41"/>
      <c r="OPK134" s="43"/>
      <c r="OPL134" s="44"/>
      <c r="OPM134" s="41"/>
      <c r="OPN134" s="41"/>
      <c r="OPO134" s="41"/>
      <c r="OPP134" s="38"/>
      <c r="OPQ134" s="38"/>
      <c r="OPR134" s="38"/>
      <c r="OPS134" s="38"/>
      <c r="OPT134" s="39"/>
      <c r="OPU134" s="40"/>
      <c r="OPV134" s="41"/>
      <c r="OPW134" s="41"/>
      <c r="OPX134" s="41"/>
      <c r="OPY134" s="42"/>
      <c r="OPZ134" s="41"/>
      <c r="OQA134" s="43"/>
      <c r="OQB134" s="44"/>
      <c r="OQC134" s="41"/>
      <c r="OQD134" s="41"/>
      <c r="OQE134" s="41"/>
      <c r="OQF134" s="38"/>
      <c r="OQG134" s="38"/>
      <c r="OQH134" s="38"/>
      <c r="OQI134" s="38"/>
      <c r="OQJ134" s="39"/>
      <c r="OQK134" s="40"/>
      <c r="OQL134" s="41"/>
      <c r="OQM134" s="41"/>
      <c r="OQN134" s="41"/>
      <c r="OQO134" s="42"/>
      <c r="OQP134" s="41"/>
      <c r="OQQ134" s="43"/>
      <c r="OQR134" s="44"/>
      <c r="OQS134" s="41"/>
      <c r="OQT134" s="41"/>
      <c r="OQU134" s="41"/>
      <c r="OQV134" s="38"/>
      <c r="OQW134" s="38"/>
      <c r="OQX134" s="38"/>
      <c r="OQY134" s="38"/>
      <c r="OQZ134" s="39"/>
      <c r="ORA134" s="40"/>
      <c r="ORB134" s="41"/>
      <c r="ORC134" s="41"/>
      <c r="ORD134" s="41"/>
      <c r="ORE134" s="42"/>
      <c r="ORF134" s="41"/>
      <c r="ORG134" s="43"/>
      <c r="ORH134" s="44"/>
      <c r="ORI134" s="41"/>
      <c r="ORJ134" s="41"/>
      <c r="ORK134" s="41"/>
      <c r="ORL134" s="38"/>
      <c r="ORM134" s="38"/>
      <c r="ORN134" s="38"/>
      <c r="ORO134" s="38"/>
      <c r="ORP134" s="39"/>
      <c r="ORQ134" s="40"/>
      <c r="ORR134" s="41"/>
      <c r="ORS134" s="41"/>
      <c r="ORT134" s="41"/>
      <c r="ORU134" s="42"/>
      <c r="ORV134" s="41"/>
      <c r="ORW134" s="43"/>
      <c r="ORX134" s="44"/>
      <c r="ORY134" s="41"/>
      <c r="ORZ134" s="41"/>
      <c r="OSA134" s="41"/>
      <c r="OSB134" s="38"/>
      <c r="OSC134" s="38"/>
      <c r="OSD134" s="38"/>
      <c r="OSE134" s="38"/>
      <c r="OSF134" s="39"/>
      <c r="OSG134" s="40"/>
      <c r="OSH134" s="41"/>
      <c r="OSI134" s="41"/>
      <c r="OSJ134" s="41"/>
      <c r="OSK134" s="42"/>
      <c r="OSL134" s="41"/>
      <c r="OSM134" s="43"/>
      <c r="OSN134" s="44"/>
      <c r="OSO134" s="41"/>
      <c r="OSP134" s="41"/>
      <c r="OSQ134" s="41"/>
      <c r="OSR134" s="38"/>
      <c r="OSS134" s="38"/>
      <c r="OST134" s="38"/>
      <c r="OSU134" s="38"/>
      <c r="OSV134" s="39"/>
      <c r="OSW134" s="40"/>
      <c r="OSX134" s="41"/>
      <c r="OSY134" s="41"/>
      <c r="OSZ134" s="41"/>
      <c r="OTA134" s="42"/>
      <c r="OTB134" s="41"/>
      <c r="OTC134" s="43"/>
      <c r="OTD134" s="44"/>
      <c r="OTE134" s="41"/>
      <c r="OTF134" s="41"/>
      <c r="OTG134" s="41"/>
      <c r="OTH134" s="38"/>
      <c r="OTI134" s="38"/>
      <c r="OTJ134" s="38"/>
      <c r="OTK134" s="38"/>
      <c r="OTL134" s="39"/>
      <c r="OTM134" s="40"/>
      <c r="OTN134" s="41"/>
      <c r="OTO134" s="41"/>
      <c r="OTP134" s="41"/>
      <c r="OTQ134" s="42"/>
      <c r="OTR134" s="41"/>
      <c r="OTS134" s="43"/>
      <c r="OTT134" s="44"/>
      <c r="OTU134" s="41"/>
      <c r="OTV134" s="41"/>
      <c r="OTW134" s="41"/>
      <c r="OTX134" s="38"/>
      <c r="OTY134" s="38"/>
      <c r="OTZ134" s="38"/>
      <c r="OUA134" s="38"/>
      <c r="OUB134" s="39"/>
      <c r="OUC134" s="40"/>
      <c r="OUD134" s="41"/>
      <c r="OUE134" s="41"/>
      <c r="OUF134" s="41"/>
      <c r="OUG134" s="42"/>
      <c r="OUH134" s="41"/>
      <c r="OUI134" s="43"/>
      <c r="OUJ134" s="44"/>
      <c r="OUK134" s="41"/>
      <c r="OUL134" s="41"/>
      <c r="OUM134" s="41"/>
      <c r="OUN134" s="38"/>
      <c r="OUO134" s="38"/>
      <c r="OUP134" s="38"/>
      <c r="OUQ134" s="38"/>
      <c r="OUR134" s="39"/>
      <c r="OUS134" s="40"/>
      <c r="OUT134" s="41"/>
      <c r="OUU134" s="41"/>
      <c r="OUV134" s="41"/>
      <c r="OUW134" s="42"/>
      <c r="OUX134" s="41"/>
      <c r="OUY134" s="43"/>
      <c r="OUZ134" s="44"/>
      <c r="OVA134" s="41"/>
      <c r="OVB134" s="41"/>
      <c r="OVC134" s="41"/>
      <c r="OVD134" s="38"/>
      <c r="OVE134" s="38"/>
      <c r="OVF134" s="38"/>
      <c r="OVG134" s="38"/>
      <c r="OVH134" s="39"/>
      <c r="OVI134" s="40"/>
      <c r="OVJ134" s="41"/>
      <c r="OVK134" s="41"/>
      <c r="OVL134" s="41"/>
      <c r="OVM134" s="42"/>
      <c r="OVN134" s="41"/>
      <c r="OVO134" s="43"/>
      <c r="OVP134" s="44"/>
      <c r="OVQ134" s="41"/>
      <c r="OVR134" s="41"/>
      <c r="OVS134" s="41"/>
      <c r="OVT134" s="38"/>
      <c r="OVU134" s="38"/>
      <c r="OVV134" s="38"/>
      <c r="OVW134" s="38"/>
      <c r="OVX134" s="39"/>
      <c r="OVY134" s="40"/>
      <c r="OVZ134" s="41"/>
      <c r="OWA134" s="41"/>
      <c r="OWB134" s="41"/>
      <c r="OWC134" s="42"/>
      <c r="OWD134" s="41"/>
      <c r="OWE134" s="43"/>
      <c r="OWF134" s="44"/>
      <c r="OWG134" s="41"/>
      <c r="OWH134" s="41"/>
      <c r="OWI134" s="41"/>
      <c r="OWJ134" s="38"/>
      <c r="OWK134" s="38"/>
      <c r="OWL134" s="38"/>
      <c r="OWM134" s="38"/>
      <c r="OWN134" s="39"/>
      <c r="OWO134" s="40"/>
      <c r="OWP134" s="41"/>
      <c r="OWQ134" s="41"/>
      <c r="OWR134" s="41"/>
      <c r="OWS134" s="42"/>
      <c r="OWT134" s="41"/>
      <c r="OWU134" s="43"/>
      <c r="OWV134" s="44"/>
      <c r="OWW134" s="41"/>
      <c r="OWX134" s="41"/>
      <c r="OWY134" s="41"/>
      <c r="OWZ134" s="38"/>
      <c r="OXA134" s="38"/>
      <c r="OXB134" s="38"/>
      <c r="OXC134" s="38"/>
      <c r="OXD134" s="39"/>
      <c r="OXE134" s="40"/>
      <c r="OXF134" s="41"/>
      <c r="OXG134" s="41"/>
      <c r="OXH134" s="41"/>
      <c r="OXI134" s="42"/>
      <c r="OXJ134" s="41"/>
      <c r="OXK134" s="43"/>
      <c r="OXL134" s="44"/>
      <c r="OXM134" s="41"/>
      <c r="OXN134" s="41"/>
      <c r="OXO134" s="41"/>
      <c r="OXP134" s="38"/>
      <c r="OXQ134" s="38"/>
      <c r="OXR134" s="38"/>
      <c r="OXS134" s="38"/>
      <c r="OXT134" s="39"/>
      <c r="OXU134" s="40"/>
      <c r="OXV134" s="41"/>
      <c r="OXW134" s="41"/>
      <c r="OXX134" s="41"/>
      <c r="OXY134" s="42"/>
      <c r="OXZ134" s="41"/>
      <c r="OYA134" s="43"/>
      <c r="OYB134" s="44"/>
      <c r="OYC134" s="41"/>
      <c r="OYD134" s="41"/>
      <c r="OYE134" s="41"/>
      <c r="OYF134" s="38"/>
      <c r="OYG134" s="38"/>
      <c r="OYH134" s="38"/>
      <c r="OYI134" s="38"/>
      <c r="OYJ134" s="39"/>
      <c r="OYK134" s="40"/>
      <c r="OYL134" s="41"/>
      <c r="OYM134" s="41"/>
      <c r="OYN134" s="41"/>
      <c r="OYO134" s="42"/>
      <c r="OYP134" s="41"/>
      <c r="OYQ134" s="43"/>
      <c r="OYR134" s="44"/>
      <c r="OYS134" s="41"/>
      <c r="OYT134" s="41"/>
      <c r="OYU134" s="41"/>
      <c r="OYV134" s="38"/>
      <c r="OYW134" s="38"/>
      <c r="OYX134" s="38"/>
      <c r="OYY134" s="38"/>
      <c r="OYZ134" s="39"/>
      <c r="OZA134" s="40"/>
      <c r="OZB134" s="41"/>
      <c r="OZC134" s="41"/>
      <c r="OZD134" s="41"/>
      <c r="OZE134" s="42"/>
      <c r="OZF134" s="41"/>
      <c r="OZG134" s="43"/>
      <c r="OZH134" s="44"/>
      <c r="OZI134" s="41"/>
      <c r="OZJ134" s="41"/>
      <c r="OZK134" s="41"/>
      <c r="OZL134" s="38"/>
      <c r="OZM134" s="38"/>
      <c r="OZN134" s="38"/>
      <c r="OZO134" s="38"/>
      <c r="OZP134" s="39"/>
      <c r="OZQ134" s="40"/>
      <c r="OZR134" s="41"/>
      <c r="OZS134" s="41"/>
      <c r="OZT134" s="41"/>
      <c r="OZU134" s="42"/>
      <c r="OZV134" s="41"/>
      <c r="OZW134" s="43"/>
      <c r="OZX134" s="44"/>
      <c r="OZY134" s="41"/>
      <c r="OZZ134" s="41"/>
      <c r="PAA134" s="41"/>
      <c r="PAB134" s="38"/>
      <c r="PAC134" s="38"/>
      <c r="PAD134" s="38"/>
      <c r="PAE134" s="38"/>
      <c r="PAF134" s="39"/>
      <c r="PAG134" s="40"/>
      <c r="PAH134" s="41"/>
      <c r="PAI134" s="41"/>
      <c r="PAJ134" s="41"/>
      <c r="PAK134" s="42"/>
      <c r="PAL134" s="41"/>
      <c r="PAM134" s="43"/>
      <c r="PAN134" s="44"/>
      <c r="PAO134" s="41"/>
      <c r="PAP134" s="41"/>
      <c r="PAQ134" s="41"/>
      <c r="PAR134" s="38"/>
      <c r="PAS134" s="38"/>
      <c r="PAT134" s="38"/>
      <c r="PAU134" s="38"/>
      <c r="PAV134" s="39"/>
      <c r="PAW134" s="40"/>
      <c r="PAX134" s="41"/>
      <c r="PAY134" s="41"/>
      <c r="PAZ134" s="41"/>
      <c r="PBA134" s="42"/>
      <c r="PBB134" s="41"/>
      <c r="PBC134" s="43"/>
      <c r="PBD134" s="44"/>
      <c r="PBE134" s="41"/>
      <c r="PBF134" s="41"/>
      <c r="PBG134" s="41"/>
      <c r="PBH134" s="38"/>
      <c r="PBI134" s="38"/>
      <c r="PBJ134" s="38"/>
      <c r="PBK134" s="38"/>
      <c r="PBL134" s="39"/>
      <c r="PBM134" s="40"/>
      <c r="PBN134" s="41"/>
      <c r="PBO134" s="41"/>
      <c r="PBP134" s="41"/>
      <c r="PBQ134" s="42"/>
      <c r="PBR134" s="41"/>
      <c r="PBS134" s="43"/>
      <c r="PBT134" s="44"/>
      <c r="PBU134" s="41"/>
      <c r="PBV134" s="41"/>
      <c r="PBW134" s="41"/>
      <c r="PBX134" s="38"/>
      <c r="PBY134" s="38"/>
      <c r="PBZ134" s="38"/>
      <c r="PCA134" s="38"/>
      <c r="PCB134" s="39"/>
      <c r="PCC134" s="40"/>
      <c r="PCD134" s="41"/>
      <c r="PCE134" s="41"/>
      <c r="PCF134" s="41"/>
      <c r="PCG134" s="42"/>
      <c r="PCH134" s="41"/>
      <c r="PCI134" s="43"/>
      <c r="PCJ134" s="44"/>
      <c r="PCK134" s="41"/>
      <c r="PCL134" s="41"/>
      <c r="PCM134" s="41"/>
      <c r="PCN134" s="38"/>
      <c r="PCO134" s="38"/>
      <c r="PCP134" s="38"/>
      <c r="PCQ134" s="38"/>
      <c r="PCR134" s="39"/>
      <c r="PCS134" s="40"/>
      <c r="PCT134" s="41"/>
      <c r="PCU134" s="41"/>
      <c r="PCV134" s="41"/>
      <c r="PCW134" s="42"/>
      <c r="PCX134" s="41"/>
      <c r="PCY134" s="43"/>
      <c r="PCZ134" s="44"/>
      <c r="PDA134" s="41"/>
      <c r="PDB134" s="41"/>
      <c r="PDC134" s="41"/>
      <c r="PDD134" s="38"/>
      <c r="PDE134" s="38"/>
      <c r="PDF134" s="38"/>
      <c r="PDG134" s="38"/>
      <c r="PDH134" s="39"/>
      <c r="PDI134" s="40"/>
      <c r="PDJ134" s="41"/>
      <c r="PDK134" s="41"/>
      <c r="PDL134" s="41"/>
      <c r="PDM134" s="42"/>
      <c r="PDN134" s="41"/>
      <c r="PDO134" s="43"/>
      <c r="PDP134" s="44"/>
      <c r="PDQ134" s="41"/>
      <c r="PDR134" s="41"/>
      <c r="PDS134" s="41"/>
      <c r="PDT134" s="38"/>
      <c r="PDU134" s="38"/>
      <c r="PDV134" s="38"/>
      <c r="PDW134" s="38"/>
      <c r="PDX134" s="39"/>
      <c r="PDY134" s="40"/>
      <c r="PDZ134" s="41"/>
      <c r="PEA134" s="41"/>
      <c r="PEB134" s="41"/>
      <c r="PEC134" s="42"/>
      <c r="PED134" s="41"/>
      <c r="PEE134" s="43"/>
      <c r="PEF134" s="44"/>
      <c r="PEG134" s="41"/>
      <c r="PEH134" s="41"/>
      <c r="PEI134" s="41"/>
      <c r="PEJ134" s="38"/>
      <c r="PEK134" s="38"/>
      <c r="PEL134" s="38"/>
      <c r="PEM134" s="38"/>
      <c r="PEN134" s="39"/>
      <c r="PEO134" s="40"/>
      <c r="PEP134" s="41"/>
      <c r="PEQ134" s="41"/>
      <c r="PER134" s="41"/>
      <c r="PES134" s="42"/>
      <c r="PET134" s="41"/>
      <c r="PEU134" s="43"/>
      <c r="PEV134" s="44"/>
      <c r="PEW134" s="41"/>
      <c r="PEX134" s="41"/>
      <c r="PEY134" s="41"/>
      <c r="PEZ134" s="38"/>
      <c r="PFA134" s="38"/>
      <c r="PFB134" s="38"/>
      <c r="PFC134" s="38"/>
      <c r="PFD134" s="39"/>
      <c r="PFE134" s="40"/>
      <c r="PFF134" s="41"/>
      <c r="PFG134" s="41"/>
      <c r="PFH134" s="41"/>
      <c r="PFI134" s="42"/>
      <c r="PFJ134" s="41"/>
      <c r="PFK134" s="43"/>
      <c r="PFL134" s="44"/>
      <c r="PFM134" s="41"/>
      <c r="PFN134" s="41"/>
      <c r="PFO134" s="41"/>
      <c r="PFP134" s="38"/>
      <c r="PFQ134" s="38"/>
      <c r="PFR134" s="38"/>
      <c r="PFS134" s="38"/>
      <c r="PFT134" s="39"/>
      <c r="PFU134" s="40"/>
      <c r="PFV134" s="41"/>
      <c r="PFW134" s="41"/>
      <c r="PFX134" s="41"/>
      <c r="PFY134" s="42"/>
      <c r="PFZ134" s="41"/>
      <c r="PGA134" s="43"/>
      <c r="PGB134" s="44"/>
      <c r="PGC134" s="41"/>
      <c r="PGD134" s="41"/>
      <c r="PGE134" s="41"/>
      <c r="PGF134" s="38"/>
      <c r="PGG134" s="38"/>
      <c r="PGH134" s="38"/>
      <c r="PGI134" s="38"/>
      <c r="PGJ134" s="39"/>
      <c r="PGK134" s="40"/>
      <c r="PGL134" s="41"/>
      <c r="PGM134" s="41"/>
      <c r="PGN134" s="41"/>
      <c r="PGO134" s="42"/>
      <c r="PGP134" s="41"/>
      <c r="PGQ134" s="43"/>
      <c r="PGR134" s="44"/>
      <c r="PGS134" s="41"/>
      <c r="PGT134" s="41"/>
      <c r="PGU134" s="41"/>
      <c r="PGV134" s="38"/>
      <c r="PGW134" s="38"/>
      <c r="PGX134" s="38"/>
      <c r="PGY134" s="38"/>
      <c r="PGZ134" s="39"/>
      <c r="PHA134" s="40"/>
      <c r="PHB134" s="41"/>
      <c r="PHC134" s="41"/>
      <c r="PHD134" s="41"/>
      <c r="PHE134" s="42"/>
      <c r="PHF134" s="41"/>
      <c r="PHG134" s="43"/>
      <c r="PHH134" s="44"/>
      <c r="PHI134" s="41"/>
      <c r="PHJ134" s="41"/>
      <c r="PHK134" s="41"/>
      <c r="PHL134" s="38"/>
      <c r="PHM134" s="38"/>
      <c r="PHN134" s="38"/>
      <c r="PHO134" s="38"/>
      <c r="PHP134" s="39"/>
      <c r="PHQ134" s="40"/>
      <c r="PHR134" s="41"/>
      <c r="PHS134" s="41"/>
      <c r="PHT134" s="41"/>
      <c r="PHU134" s="42"/>
      <c r="PHV134" s="41"/>
      <c r="PHW134" s="43"/>
      <c r="PHX134" s="44"/>
      <c r="PHY134" s="41"/>
      <c r="PHZ134" s="41"/>
      <c r="PIA134" s="41"/>
      <c r="PIB134" s="38"/>
      <c r="PIC134" s="38"/>
      <c r="PID134" s="38"/>
      <c r="PIE134" s="38"/>
      <c r="PIF134" s="39"/>
      <c r="PIG134" s="40"/>
      <c r="PIH134" s="41"/>
      <c r="PII134" s="41"/>
      <c r="PIJ134" s="41"/>
      <c r="PIK134" s="42"/>
      <c r="PIL134" s="41"/>
      <c r="PIM134" s="43"/>
      <c r="PIN134" s="44"/>
      <c r="PIO134" s="41"/>
      <c r="PIP134" s="41"/>
      <c r="PIQ134" s="41"/>
      <c r="PIR134" s="38"/>
      <c r="PIS134" s="38"/>
      <c r="PIT134" s="38"/>
      <c r="PIU134" s="38"/>
      <c r="PIV134" s="39"/>
      <c r="PIW134" s="40"/>
      <c r="PIX134" s="41"/>
      <c r="PIY134" s="41"/>
      <c r="PIZ134" s="41"/>
      <c r="PJA134" s="42"/>
      <c r="PJB134" s="41"/>
      <c r="PJC134" s="43"/>
      <c r="PJD134" s="44"/>
      <c r="PJE134" s="41"/>
      <c r="PJF134" s="41"/>
      <c r="PJG134" s="41"/>
      <c r="PJH134" s="38"/>
      <c r="PJI134" s="38"/>
      <c r="PJJ134" s="38"/>
      <c r="PJK134" s="38"/>
      <c r="PJL134" s="39"/>
      <c r="PJM134" s="40"/>
      <c r="PJN134" s="41"/>
      <c r="PJO134" s="41"/>
      <c r="PJP134" s="41"/>
      <c r="PJQ134" s="42"/>
      <c r="PJR134" s="41"/>
      <c r="PJS134" s="43"/>
      <c r="PJT134" s="44"/>
      <c r="PJU134" s="41"/>
      <c r="PJV134" s="41"/>
      <c r="PJW134" s="41"/>
      <c r="PJX134" s="38"/>
      <c r="PJY134" s="38"/>
      <c r="PJZ134" s="38"/>
      <c r="PKA134" s="38"/>
      <c r="PKB134" s="39"/>
      <c r="PKC134" s="40"/>
      <c r="PKD134" s="41"/>
      <c r="PKE134" s="41"/>
      <c r="PKF134" s="41"/>
      <c r="PKG134" s="42"/>
      <c r="PKH134" s="41"/>
      <c r="PKI134" s="43"/>
      <c r="PKJ134" s="44"/>
      <c r="PKK134" s="41"/>
      <c r="PKL134" s="41"/>
      <c r="PKM134" s="41"/>
      <c r="PKN134" s="38"/>
      <c r="PKO134" s="38"/>
      <c r="PKP134" s="38"/>
      <c r="PKQ134" s="38"/>
      <c r="PKR134" s="39"/>
      <c r="PKS134" s="40"/>
      <c r="PKT134" s="41"/>
      <c r="PKU134" s="41"/>
      <c r="PKV134" s="41"/>
      <c r="PKW134" s="42"/>
      <c r="PKX134" s="41"/>
      <c r="PKY134" s="43"/>
      <c r="PKZ134" s="44"/>
      <c r="PLA134" s="41"/>
      <c r="PLB134" s="41"/>
      <c r="PLC134" s="41"/>
      <c r="PLD134" s="38"/>
      <c r="PLE134" s="38"/>
      <c r="PLF134" s="38"/>
      <c r="PLG134" s="38"/>
      <c r="PLH134" s="39"/>
      <c r="PLI134" s="40"/>
      <c r="PLJ134" s="41"/>
      <c r="PLK134" s="41"/>
      <c r="PLL134" s="41"/>
      <c r="PLM134" s="42"/>
      <c r="PLN134" s="41"/>
      <c r="PLO134" s="43"/>
      <c r="PLP134" s="44"/>
      <c r="PLQ134" s="41"/>
      <c r="PLR134" s="41"/>
      <c r="PLS134" s="41"/>
      <c r="PLT134" s="38"/>
      <c r="PLU134" s="38"/>
      <c r="PLV134" s="38"/>
      <c r="PLW134" s="38"/>
      <c r="PLX134" s="39"/>
      <c r="PLY134" s="40"/>
      <c r="PLZ134" s="41"/>
      <c r="PMA134" s="41"/>
      <c r="PMB134" s="41"/>
      <c r="PMC134" s="42"/>
      <c r="PMD134" s="41"/>
      <c r="PME134" s="43"/>
      <c r="PMF134" s="44"/>
      <c r="PMG134" s="41"/>
      <c r="PMH134" s="41"/>
      <c r="PMI134" s="41"/>
      <c r="PMJ134" s="38"/>
      <c r="PMK134" s="38"/>
      <c r="PML134" s="38"/>
      <c r="PMM134" s="38"/>
      <c r="PMN134" s="39"/>
      <c r="PMO134" s="40"/>
      <c r="PMP134" s="41"/>
      <c r="PMQ134" s="41"/>
      <c r="PMR134" s="41"/>
      <c r="PMS134" s="42"/>
      <c r="PMT134" s="41"/>
      <c r="PMU134" s="43"/>
      <c r="PMV134" s="44"/>
      <c r="PMW134" s="41"/>
      <c r="PMX134" s="41"/>
      <c r="PMY134" s="41"/>
      <c r="PMZ134" s="38"/>
      <c r="PNA134" s="38"/>
      <c r="PNB134" s="38"/>
      <c r="PNC134" s="38"/>
      <c r="PND134" s="39"/>
      <c r="PNE134" s="40"/>
      <c r="PNF134" s="41"/>
      <c r="PNG134" s="41"/>
      <c r="PNH134" s="41"/>
      <c r="PNI134" s="42"/>
      <c r="PNJ134" s="41"/>
      <c r="PNK134" s="43"/>
      <c r="PNL134" s="44"/>
      <c r="PNM134" s="41"/>
      <c r="PNN134" s="41"/>
      <c r="PNO134" s="41"/>
      <c r="PNP134" s="38"/>
      <c r="PNQ134" s="38"/>
      <c r="PNR134" s="38"/>
      <c r="PNS134" s="38"/>
      <c r="PNT134" s="39"/>
      <c r="PNU134" s="40"/>
      <c r="PNV134" s="41"/>
      <c r="PNW134" s="41"/>
      <c r="PNX134" s="41"/>
      <c r="PNY134" s="42"/>
      <c r="PNZ134" s="41"/>
      <c r="POA134" s="43"/>
      <c r="POB134" s="44"/>
      <c r="POC134" s="41"/>
      <c r="POD134" s="41"/>
      <c r="POE134" s="41"/>
      <c r="POF134" s="38"/>
      <c r="POG134" s="38"/>
      <c r="POH134" s="38"/>
      <c r="POI134" s="38"/>
      <c r="POJ134" s="39"/>
      <c r="POK134" s="40"/>
      <c r="POL134" s="41"/>
      <c r="POM134" s="41"/>
      <c r="PON134" s="41"/>
      <c r="POO134" s="42"/>
      <c r="POP134" s="41"/>
      <c r="POQ134" s="43"/>
      <c r="POR134" s="44"/>
      <c r="POS134" s="41"/>
      <c r="POT134" s="41"/>
      <c r="POU134" s="41"/>
      <c r="POV134" s="38"/>
      <c r="POW134" s="38"/>
      <c r="POX134" s="38"/>
      <c r="POY134" s="38"/>
      <c r="POZ134" s="39"/>
      <c r="PPA134" s="40"/>
      <c r="PPB134" s="41"/>
      <c r="PPC134" s="41"/>
      <c r="PPD134" s="41"/>
      <c r="PPE134" s="42"/>
      <c r="PPF134" s="41"/>
      <c r="PPG134" s="43"/>
      <c r="PPH134" s="44"/>
      <c r="PPI134" s="41"/>
      <c r="PPJ134" s="41"/>
      <c r="PPK134" s="41"/>
      <c r="PPL134" s="38"/>
      <c r="PPM134" s="38"/>
      <c r="PPN134" s="38"/>
      <c r="PPO134" s="38"/>
      <c r="PPP134" s="39"/>
      <c r="PPQ134" s="40"/>
      <c r="PPR134" s="41"/>
      <c r="PPS134" s="41"/>
      <c r="PPT134" s="41"/>
      <c r="PPU134" s="42"/>
      <c r="PPV134" s="41"/>
      <c r="PPW134" s="43"/>
      <c r="PPX134" s="44"/>
      <c r="PPY134" s="41"/>
      <c r="PPZ134" s="41"/>
      <c r="PQA134" s="41"/>
      <c r="PQB134" s="38"/>
      <c r="PQC134" s="38"/>
      <c r="PQD134" s="38"/>
      <c r="PQE134" s="38"/>
      <c r="PQF134" s="39"/>
      <c r="PQG134" s="40"/>
      <c r="PQH134" s="41"/>
      <c r="PQI134" s="41"/>
      <c r="PQJ134" s="41"/>
      <c r="PQK134" s="42"/>
      <c r="PQL134" s="41"/>
      <c r="PQM134" s="43"/>
      <c r="PQN134" s="44"/>
      <c r="PQO134" s="41"/>
      <c r="PQP134" s="41"/>
      <c r="PQQ134" s="41"/>
      <c r="PQR134" s="38"/>
      <c r="PQS134" s="38"/>
      <c r="PQT134" s="38"/>
      <c r="PQU134" s="38"/>
      <c r="PQV134" s="39"/>
      <c r="PQW134" s="40"/>
      <c r="PQX134" s="41"/>
      <c r="PQY134" s="41"/>
      <c r="PQZ134" s="41"/>
      <c r="PRA134" s="42"/>
      <c r="PRB134" s="41"/>
      <c r="PRC134" s="43"/>
      <c r="PRD134" s="44"/>
      <c r="PRE134" s="41"/>
      <c r="PRF134" s="41"/>
      <c r="PRG134" s="41"/>
      <c r="PRH134" s="38"/>
      <c r="PRI134" s="38"/>
      <c r="PRJ134" s="38"/>
      <c r="PRK134" s="38"/>
      <c r="PRL134" s="39"/>
      <c r="PRM134" s="40"/>
      <c r="PRN134" s="41"/>
      <c r="PRO134" s="41"/>
      <c r="PRP134" s="41"/>
      <c r="PRQ134" s="42"/>
      <c r="PRR134" s="41"/>
      <c r="PRS134" s="43"/>
      <c r="PRT134" s="44"/>
      <c r="PRU134" s="41"/>
      <c r="PRV134" s="41"/>
      <c r="PRW134" s="41"/>
      <c r="PRX134" s="38"/>
      <c r="PRY134" s="38"/>
      <c r="PRZ134" s="38"/>
      <c r="PSA134" s="38"/>
      <c r="PSB134" s="39"/>
      <c r="PSC134" s="40"/>
      <c r="PSD134" s="41"/>
      <c r="PSE134" s="41"/>
      <c r="PSF134" s="41"/>
      <c r="PSG134" s="42"/>
      <c r="PSH134" s="41"/>
      <c r="PSI134" s="43"/>
      <c r="PSJ134" s="44"/>
      <c r="PSK134" s="41"/>
      <c r="PSL134" s="41"/>
      <c r="PSM134" s="41"/>
      <c r="PSN134" s="38"/>
      <c r="PSO134" s="38"/>
      <c r="PSP134" s="38"/>
      <c r="PSQ134" s="38"/>
      <c r="PSR134" s="39"/>
      <c r="PSS134" s="40"/>
      <c r="PST134" s="41"/>
      <c r="PSU134" s="41"/>
      <c r="PSV134" s="41"/>
      <c r="PSW134" s="42"/>
      <c r="PSX134" s="41"/>
      <c r="PSY134" s="43"/>
      <c r="PSZ134" s="44"/>
      <c r="PTA134" s="41"/>
      <c r="PTB134" s="41"/>
      <c r="PTC134" s="41"/>
      <c r="PTD134" s="38"/>
      <c r="PTE134" s="38"/>
      <c r="PTF134" s="38"/>
      <c r="PTG134" s="38"/>
      <c r="PTH134" s="39"/>
      <c r="PTI134" s="40"/>
      <c r="PTJ134" s="41"/>
      <c r="PTK134" s="41"/>
      <c r="PTL134" s="41"/>
      <c r="PTM134" s="42"/>
      <c r="PTN134" s="41"/>
      <c r="PTO134" s="43"/>
      <c r="PTP134" s="44"/>
      <c r="PTQ134" s="41"/>
      <c r="PTR134" s="41"/>
      <c r="PTS134" s="41"/>
      <c r="PTT134" s="38"/>
      <c r="PTU134" s="38"/>
      <c r="PTV134" s="38"/>
      <c r="PTW134" s="38"/>
      <c r="PTX134" s="39"/>
      <c r="PTY134" s="40"/>
      <c r="PTZ134" s="41"/>
      <c r="PUA134" s="41"/>
      <c r="PUB134" s="41"/>
      <c r="PUC134" s="42"/>
      <c r="PUD134" s="41"/>
      <c r="PUE134" s="43"/>
      <c r="PUF134" s="44"/>
      <c r="PUG134" s="41"/>
      <c r="PUH134" s="41"/>
      <c r="PUI134" s="41"/>
      <c r="PUJ134" s="38"/>
      <c r="PUK134" s="38"/>
      <c r="PUL134" s="38"/>
      <c r="PUM134" s="38"/>
      <c r="PUN134" s="39"/>
      <c r="PUO134" s="40"/>
      <c r="PUP134" s="41"/>
      <c r="PUQ134" s="41"/>
      <c r="PUR134" s="41"/>
      <c r="PUS134" s="42"/>
      <c r="PUT134" s="41"/>
      <c r="PUU134" s="43"/>
      <c r="PUV134" s="44"/>
      <c r="PUW134" s="41"/>
      <c r="PUX134" s="41"/>
      <c r="PUY134" s="41"/>
      <c r="PUZ134" s="38"/>
      <c r="PVA134" s="38"/>
      <c r="PVB134" s="38"/>
      <c r="PVC134" s="38"/>
      <c r="PVD134" s="39"/>
      <c r="PVE134" s="40"/>
      <c r="PVF134" s="41"/>
      <c r="PVG134" s="41"/>
      <c r="PVH134" s="41"/>
      <c r="PVI134" s="42"/>
      <c r="PVJ134" s="41"/>
      <c r="PVK134" s="43"/>
      <c r="PVL134" s="44"/>
      <c r="PVM134" s="41"/>
      <c r="PVN134" s="41"/>
      <c r="PVO134" s="41"/>
      <c r="PVP134" s="38"/>
      <c r="PVQ134" s="38"/>
      <c r="PVR134" s="38"/>
      <c r="PVS134" s="38"/>
      <c r="PVT134" s="39"/>
      <c r="PVU134" s="40"/>
      <c r="PVV134" s="41"/>
      <c r="PVW134" s="41"/>
      <c r="PVX134" s="41"/>
      <c r="PVY134" s="42"/>
      <c r="PVZ134" s="41"/>
      <c r="PWA134" s="43"/>
      <c r="PWB134" s="44"/>
      <c r="PWC134" s="41"/>
      <c r="PWD134" s="41"/>
      <c r="PWE134" s="41"/>
      <c r="PWF134" s="38"/>
      <c r="PWG134" s="38"/>
      <c r="PWH134" s="38"/>
      <c r="PWI134" s="38"/>
      <c r="PWJ134" s="39"/>
      <c r="PWK134" s="40"/>
      <c r="PWL134" s="41"/>
      <c r="PWM134" s="41"/>
      <c r="PWN134" s="41"/>
      <c r="PWO134" s="42"/>
      <c r="PWP134" s="41"/>
      <c r="PWQ134" s="43"/>
      <c r="PWR134" s="44"/>
      <c r="PWS134" s="41"/>
      <c r="PWT134" s="41"/>
      <c r="PWU134" s="41"/>
      <c r="PWV134" s="38"/>
      <c r="PWW134" s="38"/>
      <c r="PWX134" s="38"/>
      <c r="PWY134" s="38"/>
      <c r="PWZ134" s="39"/>
      <c r="PXA134" s="40"/>
      <c r="PXB134" s="41"/>
      <c r="PXC134" s="41"/>
      <c r="PXD134" s="41"/>
      <c r="PXE134" s="42"/>
      <c r="PXF134" s="41"/>
      <c r="PXG134" s="43"/>
      <c r="PXH134" s="44"/>
      <c r="PXI134" s="41"/>
      <c r="PXJ134" s="41"/>
      <c r="PXK134" s="41"/>
      <c r="PXL134" s="38"/>
      <c r="PXM134" s="38"/>
      <c r="PXN134" s="38"/>
      <c r="PXO134" s="38"/>
      <c r="PXP134" s="39"/>
      <c r="PXQ134" s="40"/>
      <c r="PXR134" s="41"/>
      <c r="PXS134" s="41"/>
      <c r="PXT134" s="41"/>
      <c r="PXU134" s="42"/>
      <c r="PXV134" s="41"/>
      <c r="PXW134" s="43"/>
      <c r="PXX134" s="44"/>
      <c r="PXY134" s="41"/>
      <c r="PXZ134" s="41"/>
      <c r="PYA134" s="41"/>
      <c r="PYB134" s="38"/>
      <c r="PYC134" s="38"/>
      <c r="PYD134" s="38"/>
      <c r="PYE134" s="38"/>
      <c r="PYF134" s="39"/>
      <c r="PYG134" s="40"/>
      <c r="PYH134" s="41"/>
      <c r="PYI134" s="41"/>
      <c r="PYJ134" s="41"/>
      <c r="PYK134" s="42"/>
      <c r="PYL134" s="41"/>
      <c r="PYM134" s="43"/>
      <c r="PYN134" s="44"/>
      <c r="PYO134" s="41"/>
      <c r="PYP134" s="41"/>
      <c r="PYQ134" s="41"/>
      <c r="PYR134" s="38"/>
      <c r="PYS134" s="38"/>
      <c r="PYT134" s="38"/>
      <c r="PYU134" s="38"/>
      <c r="PYV134" s="39"/>
      <c r="PYW134" s="40"/>
      <c r="PYX134" s="41"/>
      <c r="PYY134" s="41"/>
      <c r="PYZ134" s="41"/>
      <c r="PZA134" s="42"/>
      <c r="PZB134" s="41"/>
      <c r="PZC134" s="43"/>
      <c r="PZD134" s="44"/>
      <c r="PZE134" s="41"/>
      <c r="PZF134" s="41"/>
      <c r="PZG134" s="41"/>
      <c r="PZH134" s="38"/>
      <c r="PZI134" s="38"/>
      <c r="PZJ134" s="38"/>
      <c r="PZK134" s="38"/>
      <c r="PZL134" s="39"/>
      <c r="PZM134" s="40"/>
      <c r="PZN134" s="41"/>
      <c r="PZO134" s="41"/>
      <c r="PZP134" s="41"/>
      <c r="PZQ134" s="42"/>
      <c r="PZR134" s="41"/>
      <c r="PZS134" s="43"/>
      <c r="PZT134" s="44"/>
      <c r="PZU134" s="41"/>
      <c r="PZV134" s="41"/>
      <c r="PZW134" s="41"/>
      <c r="PZX134" s="38"/>
      <c r="PZY134" s="38"/>
      <c r="PZZ134" s="38"/>
      <c r="QAA134" s="38"/>
      <c r="QAB134" s="39"/>
      <c r="QAC134" s="40"/>
      <c r="QAD134" s="41"/>
      <c r="QAE134" s="41"/>
      <c r="QAF134" s="41"/>
      <c r="QAG134" s="42"/>
      <c r="QAH134" s="41"/>
      <c r="QAI134" s="43"/>
      <c r="QAJ134" s="44"/>
      <c r="QAK134" s="41"/>
      <c r="QAL134" s="41"/>
      <c r="QAM134" s="41"/>
      <c r="QAN134" s="38"/>
      <c r="QAO134" s="38"/>
      <c r="QAP134" s="38"/>
      <c r="QAQ134" s="38"/>
      <c r="QAR134" s="39"/>
      <c r="QAS134" s="40"/>
      <c r="QAT134" s="41"/>
      <c r="QAU134" s="41"/>
      <c r="QAV134" s="41"/>
      <c r="QAW134" s="42"/>
      <c r="QAX134" s="41"/>
      <c r="QAY134" s="43"/>
      <c r="QAZ134" s="44"/>
      <c r="QBA134" s="41"/>
      <c r="QBB134" s="41"/>
      <c r="QBC134" s="41"/>
      <c r="QBD134" s="38"/>
      <c r="QBE134" s="38"/>
      <c r="QBF134" s="38"/>
      <c r="QBG134" s="38"/>
      <c r="QBH134" s="39"/>
      <c r="QBI134" s="40"/>
      <c r="QBJ134" s="41"/>
      <c r="QBK134" s="41"/>
      <c r="QBL134" s="41"/>
      <c r="QBM134" s="42"/>
      <c r="QBN134" s="41"/>
      <c r="QBO134" s="43"/>
      <c r="QBP134" s="44"/>
      <c r="QBQ134" s="41"/>
      <c r="QBR134" s="41"/>
      <c r="QBS134" s="41"/>
      <c r="QBT134" s="38"/>
      <c r="QBU134" s="38"/>
      <c r="QBV134" s="38"/>
      <c r="QBW134" s="38"/>
      <c r="QBX134" s="39"/>
      <c r="QBY134" s="40"/>
      <c r="QBZ134" s="41"/>
      <c r="QCA134" s="41"/>
      <c r="QCB134" s="41"/>
      <c r="QCC134" s="42"/>
      <c r="QCD134" s="41"/>
      <c r="QCE134" s="43"/>
      <c r="QCF134" s="44"/>
      <c r="QCG134" s="41"/>
      <c r="QCH134" s="41"/>
      <c r="QCI134" s="41"/>
      <c r="QCJ134" s="38"/>
      <c r="QCK134" s="38"/>
      <c r="QCL134" s="38"/>
      <c r="QCM134" s="38"/>
      <c r="QCN134" s="39"/>
      <c r="QCO134" s="40"/>
      <c r="QCP134" s="41"/>
      <c r="QCQ134" s="41"/>
      <c r="QCR134" s="41"/>
      <c r="QCS134" s="42"/>
      <c r="QCT134" s="41"/>
      <c r="QCU134" s="43"/>
      <c r="QCV134" s="44"/>
      <c r="QCW134" s="41"/>
      <c r="QCX134" s="41"/>
      <c r="QCY134" s="41"/>
      <c r="QCZ134" s="38"/>
      <c r="QDA134" s="38"/>
      <c r="QDB134" s="38"/>
      <c r="QDC134" s="38"/>
      <c r="QDD134" s="39"/>
      <c r="QDE134" s="40"/>
      <c r="QDF134" s="41"/>
      <c r="QDG134" s="41"/>
      <c r="QDH134" s="41"/>
      <c r="QDI134" s="42"/>
      <c r="QDJ134" s="41"/>
      <c r="QDK134" s="43"/>
      <c r="QDL134" s="44"/>
      <c r="QDM134" s="41"/>
      <c r="QDN134" s="41"/>
      <c r="QDO134" s="41"/>
      <c r="QDP134" s="38"/>
      <c r="QDQ134" s="38"/>
      <c r="QDR134" s="38"/>
      <c r="QDS134" s="38"/>
      <c r="QDT134" s="39"/>
      <c r="QDU134" s="40"/>
      <c r="QDV134" s="41"/>
      <c r="QDW134" s="41"/>
      <c r="QDX134" s="41"/>
      <c r="QDY134" s="42"/>
      <c r="QDZ134" s="41"/>
      <c r="QEA134" s="43"/>
      <c r="QEB134" s="44"/>
      <c r="QEC134" s="41"/>
      <c r="QED134" s="41"/>
      <c r="QEE134" s="41"/>
      <c r="QEF134" s="38"/>
      <c r="QEG134" s="38"/>
      <c r="QEH134" s="38"/>
      <c r="QEI134" s="38"/>
      <c r="QEJ134" s="39"/>
      <c r="QEK134" s="40"/>
      <c r="QEL134" s="41"/>
      <c r="QEM134" s="41"/>
      <c r="QEN134" s="41"/>
      <c r="QEO134" s="42"/>
      <c r="QEP134" s="41"/>
      <c r="QEQ134" s="43"/>
      <c r="QER134" s="44"/>
      <c r="QES134" s="41"/>
      <c r="QET134" s="41"/>
      <c r="QEU134" s="41"/>
      <c r="QEV134" s="38"/>
      <c r="QEW134" s="38"/>
      <c r="QEX134" s="38"/>
      <c r="QEY134" s="38"/>
      <c r="QEZ134" s="39"/>
      <c r="QFA134" s="40"/>
      <c r="QFB134" s="41"/>
      <c r="QFC134" s="41"/>
      <c r="QFD134" s="41"/>
      <c r="QFE134" s="42"/>
      <c r="QFF134" s="41"/>
      <c r="QFG134" s="43"/>
      <c r="QFH134" s="44"/>
      <c r="QFI134" s="41"/>
      <c r="QFJ134" s="41"/>
      <c r="QFK134" s="41"/>
      <c r="QFL134" s="38"/>
      <c r="QFM134" s="38"/>
      <c r="QFN134" s="38"/>
      <c r="QFO134" s="38"/>
      <c r="QFP134" s="39"/>
      <c r="QFQ134" s="40"/>
      <c r="QFR134" s="41"/>
      <c r="QFS134" s="41"/>
      <c r="QFT134" s="41"/>
      <c r="QFU134" s="42"/>
      <c r="QFV134" s="41"/>
      <c r="QFW134" s="43"/>
      <c r="QFX134" s="44"/>
      <c r="QFY134" s="41"/>
      <c r="QFZ134" s="41"/>
      <c r="QGA134" s="41"/>
      <c r="QGB134" s="38"/>
      <c r="QGC134" s="38"/>
      <c r="QGD134" s="38"/>
      <c r="QGE134" s="38"/>
      <c r="QGF134" s="39"/>
      <c r="QGG134" s="40"/>
      <c r="QGH134" s="41"/>
      <c r="QGI134" s="41"/>
      <c r="QGJ134" s="41"/>
      <c r="QGK134" s="42"/>
      <c r="QGL134" s="41"/>
      <c r="QGM134" s="43"/>
      <c r="QGN134" s="44"/>
      <c r="QGO134" s="41"/>
      <c r="QGP134" s="41"/>
      <c r="QGQ134" s="41"/>
      <c r="QGR134" s="38"/>
      <c r="QGS134" s="38"/>
      <c r="QGT134" s="38"/>
      <c r="QGU134" s="38"/>
      <c r="QGV134" s="39"/>
      <c r="QGW134" s="40"/>
      <c r="QGX134" s="41"/>
      <c r="QGY134" s="41"/>
      <c r="QGZ134" s="41"/>
      <c r="QHA134" s="42"/>
      <c r="QHB134" s="41"/>
      <c r="QHC134" s="43"/>
      <c r="QHD134" s="44"/>
      <c r="QHE134" s="41"/>
      <c r="QHF134" s="41"/>
      <c r="QHG134" s="41"/>
      <c r="QHH134" s="38"/>
      <c r="QHI134" s="38"/>
      <c r="QHJ134" s="38"/>
      <c r="QHK134" s="38"/>
      <c r="QHL134" s="39"/>
      <c r="QHM134" s="40"/>
      <c r="QHN134" s="41"/>
      <c r="QHO134" s="41"/>
      <c r="QHP134" s="41"/>
      <c r="QHQ134" s="42"/>
      <c r="QHR134" s="41"/>
      <c r="QHS134" s="43"/>
      <c r="QHT134" s="44"/>
      <c r="QHU134" s="41"/>
      <c r="QHV134" s="41"/>
      <c r="QHW134" s="41"/>
      <c r="QHX134" s="38"/>
      <c r="QHY134" s="38"/>
      <c r="QHZ134" s="38"/>
      <c r="QIA134" s="38"/>
      <c r="QIB134" s="39"/>
      <c r="QIC134" s="40"/>
      <c r="QID134" s="41"/>
      <c r="QIE134" s="41"/>
      <c r="QIF134" s="41"/>
      <c r="QIG134" s="42"/>
      <c r="QIH134" s="41"/>
      <c r="QII134" s="43"/>
      <c r="QIJ134" s="44"/>
      <c r="QIK134" s="41"/>
      <c r="QIL134" s="41"/>
      <c r="QIM134" s="41"/>
      <c r="QIN134" s="38"/>
      <c r="QIO134" s="38"/>
      <c r="QIP134" s="38"/>
      <c r="QIQ134" s="38"/>
      <c r="QIR134" s="39"/>
      <c r="QIS134" s="40"/>
      <c r="QIT134" s="41"/>
      <c r="QIU134" s="41"/>
      <c r="QIV134" s="41"/>
      <c r="QIW134" s="42"/>
      <c r="QIX134" s="41"/>
      <c r="QIY134" s="43"/>
      <c r="QIZ134" s="44"/>
      <c r="QJA134" s="41"/>
      <c r="QJB134" s="41"/>
      <c r="QJC134" s="41"/>
      <c r="QJD134" s="38"/>
      <c r="QJE134" s="38"/>
      <c r="QJF134" s="38"/>
      <c r="QJG134" s="38"/>
      <c r="QJH134" s="39"/>
      <c r="QJI134" s="40"/>
      <c r="QJJ134" s="41"/>
      <c r="QJK134" s="41"/>
      <c r="QJL134" s="41"/>
      <c r="QJM134" s="42"/>
      <c r="QJN134" s="41"/>
      <c r="QJO134" s="43"/>
      <c r="QJP134" s="44"/>
      <c r="QJQ134" s="41"/>
      <c r="QJR134" s="41"/>
      <c r="QJS134" s="41"/>
      <c r="QJT134" s="38"/>
      <c r="QJU134" s="38"/>
      <c r="QJV134" s="38"/>
      <c r="QJW134" s="38"/>
      <c r="QJX134" s="39"/>
      <c r="QJY134" s="40"/>
      <c r="QJZ134" s="41"/>
      <c r="QKA134" s="41"/>
      <c r="QKB134" s="41"/>
      <c r="QKC134" s="42"/>
      <c r="QKD134" s="41"/>
      <c r="QKE134" s="43"/>
      <c r="QKF134" s="44"/>
      <c r="QKG134" s="41"/>
      <c r="QKH134" s="41"/>
      <c r="QKI134" s="41"/>
      <c r="QKJ134" s="38"/>
      <c r="QKK134" s="38"/>
      <c r="QKL134" s="38"/>
      <c r="QKM134" s="38"/>
      <c r="QKN134" s="39"/>
      <c r="QKO134" s="40"/>
      <c r="QKP134" s="41"/>
      <c r="QKQ134" s="41"/>
      <c r="QKR134" s="41"/>
      <c r="QKS134" s="42"/>
      <c r="QKT134" s="41"/>
      <c r="QKU134" s="43"/>
      <c r="QKV134" s="44"/>
      <c r="QKW134" s="41"/>
      <c r="QKX134" s="41"/>
      <c r="QKY134" s="41"/>
      <c r="QKZ134" s="38"/>
      <c r="QLA134" s="38"/>
      <c r="QLB134" s="38"/>
      <c r="QLC134" s="38"/>
      <c r="QLD134" s="39"/>
      <c r="QLE134" s="40"/>
      <c r="QLF134" s="41"/>
      <c r="QLG134" s="41"/>
      <c r="QLH134" s="41"/>
      <c r="QLI134" s="42"/>
      <c r="QLJ134" s="41"/>
      <c r="QLK134" s="43"/>
      <c r="QLL134" s="44"/>
      <c r="QLM134" s="41"/>
      <c r="QLN134" s="41"/>
      <c r="QLO134" s="41"/>
      <c r="QLP134" s="38"/>
      <c r="QLQ134" s="38"/>
      <c r="QLR134" s="38"/>
      <c r="QLS134" s="38"/>
      <c r="QLT134" s="39"/>
      <c r="QLU134" s="40"/>
      <c r="QLV134" s="41"/>
      <c r="QLW134" s="41"/>
      <c r="QLX134" s="41"/>
      <c r="QLY134" s="42"/>
      <c r="QLZ134" s="41"/>
      <c r="QMA134" s="43"/>
      <c r="QMB134" s="44"/>
      <c r="QMC134" s="41"/>
      <c r="QMD134" s="41"/>
      <c r="QME134" s="41"/>
      <c r="QMF134" s="38"/>
      <c r="QMG134" s="38"/>
      <c r="QMH134" s="38"/>
      <c r="QMI134" s="38"/>
      <c r="QMJ134" s="39"/>
      <c r="QMK134" s="40"/>
      <c r="QML134" s="41"/>
      <c r="QMM134" s="41"/>
      <c r="QMN134" s="41"/>
      <c r="QMO134" s="42"/>
      <c r="QMP134" s="41"/>
      <c r="QMQ134" s="43"/>
      <c r="QMR134" s="44"/>
      <c r="QMS134" s="41"/>
      <c r="QMT134" s="41"/>
      <c r="QMU134" s="41"/>
      <c r="QMV134" s="38"/>
      <c r="QMW134" s="38"/>
      <c r="QMX134" s="38"/>
      <c r="QMY134" s="38"/>
      <c r="QMZ134" s="39"/>
      <c r="QNA134" s="40"/>
      <c r="QNB134" s="41"/>
      <c r="QNC134" s="41"/>
      <c r="QND134" s="41"/>
      <c r="QNE134" s="42"/>
      <c r="QNF134" s="41"/>
      <c r="QNG134" s="43"/>
      <c r="QNH134" s="44"/>
      <c r="QNI134" s="41"/>
      <c r="QNJ134" s="41"/>
      <c r="QNK134" s="41"/>
      <c r="QNL134" s="38"/>
      <c r="QNM134" s="38"/>
      <c r="QNN134" s="38"/>
      <c r="QNO134" s="38"/>
      <c r="QNP134" s="39"/>
      <c r="QNQ134" s="40"/>
      <c r="QNR134" s="41"/>
      <c r="QNS134" s="41"/>
      <c r="QNT134" s="41"/>
      <c r="QNU134" s="42"/>
      <c r="QNV134" s="41"/>
      <c r="QNW134" s="43"/>
      <c r="QNX134" s="44"/>
      <c r="QNY134" s="41"/>
      <c r="QNZ134" s="41"/>
      <c r="QOA134" s="41"/>
      <c r="QOB134" s="38"/>
      <c r="QOC134" s="38"/>
      <c r="QOD134" s="38"/>
      <c r="QOE134" s="38"/>
      <c r="QOF134" s="39"/>
      <c r="QOG134" s="40"/>
      <c r="QOH134" s="41"/>
      <c r="QOI134" s="41"/>
      <c r="QOJ134" s="41"/>
      <c r="QOK134" s="42"/>
      <c r="QOL134" s="41"/>
      <c r="QOM134" s="43"/>
      <c r="QON134" s="44"/>
      <c r="QOO134" s="41"/>
      <c r="QOP134" s="41"/>
      <c r="QOQ134" s="41"/>
      <c r="QOR134" s="38"/>
      <c r="QOS134" s="38"/>
      <c r="QOT134" s="38"/>
      <c r="QOU134" s="38"/>
      <c r="QOV134" s="39"/>
      <c r="QOW134" s="40"/>
      <c r="QOX134" s="41"/>
      <c r="QOY134" s="41"/>
      <c r="QOZ134" s="41"/>
      <c r="QPA134" s="42"/>
      <c r="QPB134" s="41"/>
      <c r="QPC134" s="43"/>
      <c r="QPD134" s="44"/>
      <c r="QPE134" s="41"/>
      <c r="QPF134" s="41"/>
      <c r="QPG134" s="41"/>
      <c r="QPH134" s="38"/>
      <c r="QPI134" s="38"/>
      <c r="QPJ134" s="38"/>
      <c r="QPK134" s="38"/>
      <c r="QPL134" s="39"/>
      <c r="QPM134" s="40"/>
      <c r="QPN134" s="41"/>
      <c r="QPO134" s="41"/>
      <c r="QPP134" s="41"/>
      <c r="QPQ134" s="42"/>
      <c r="QPR134" s="41"/>
      <c r="QPS134" s="43"/>
      <c r="QPT134" s="44"/>
      <c r="QPU134" s="41"/>
      <c r="QPV134" s="41"/>
      <c r="QPW134" s="41"/>
      <c r="QPX134" s="38"/>
      <c r="QPY134" s="38"/>
      <c r="QPZ134" s="38"/>
      <c r="QQA134" s="38"/>
      <c r="QQB134" s="39"/>
      <c r="QQC134" s="40"/>
      <c r="QQD134" s="41"/>
      <c r="QQE134" s="41"/>
      <c r="QQF134" s="41"/>
      <c r="QQG134" s="42"/>
      <c r="QQH134" s="41"/>
      <c r="QQI134" s="43"/>
      <c r="QQJ134" s="44"/>
      <c r="QQK134" s="41"/>
      <c r="QQL134" s="41"/>
      <c r="QQM134" s="41"/>
      <c r="QQN134" s="38"/>
      <c r="QQO134" s="38"/>
      <c r="QQP134" s="38"/>
      <c r="QQQ134" s="38"/>
      <c r="QQR134" s="39"/>
      <c r="QQS134" s="40"/>
      <c r="QQT134" s="41"/>
      <c r="QQU134" s="41"/>
      <c r="QQV134" s="41"/>
      <c r="QQW134" s="42"/>
      <c r="QQX134" s="41"/>
      <c r="QQY134" s="43"/>
      <c r="QQZ134" s="44"/>
      <c r="QRA134" s="41"/>
      <c r="QRB134" s="41"/>
      <c r="QRC134" s="41"/>
      <c r="QRD134" s="38"/>
      <c r="QRE134" s="38"/>
      <c r="QRF134" s="38"/>
      <c r="QRG134" s="38"/>
      <c r="QRH134" s="39"/>
      <c r="QRI134" s="40"/>
      <c r="QRJ134" s="41"/>
      <c r="QRK134" s="41"/>
      <c r="QRL134" s="41"/>
      <c r="QRM134" s="42"/>
      <c r="QRN134" s="41"/>
      <c r="QRO134" s="43"/>
      <c r="QRP134" s="44"/>
      <c r="QRQ134" s="41"/>
      <c r="QRR134" s="41"/>
      <c r="QRS134" s="41"/>
      <c r="QRT134" s="38"/>
      <c r="QRU134" s="38"/>
      <c r="QRV134" s="38"/>
      <c r="QRW134" s="38"/>
      <c r="QRX134" s="39"/>
      <c r="QRY134" s="40"/>
      <c r="QRZ134" s="41"/>
      <c r="QSA134" s="41"/>
      <c r="QSB134" s="41"/>
      <c r="QSC134" s="42"/>
      <c r="QSD134" s="41"/>
      <c r="QSE134" s="43"/>
      <c r="QSF134" s="44"/>
      <c r="QSG134" s="41"/>
      <c r="QSH134" s="41"/>
      <c r="QSI134" s="41"/>
      <c r="QSJ134" s="38"/>
      <c r="QSK134" s="38"/>
      <c r="QSL134" s="38"/>
      <c r="QSM134" s="38"/>
      <c r="QSN134" s="39"/>
      <c r="QSO134" s="40"/>
      <c r="QSP134" s="41"/>
      <c r="QSQ134" s="41"/>
      <c r="QSR134" s="41"/>
      <c r="QSS134" s="42"/>
      <c r="QST134" s="41"/>
      <c r="QSU134" s="43"/>
      <c r="QSV134" s="44"/>
      <c r="QSW134" s="41"/>
      <c r="QSX134" s="41"/>
      <c r="QSY134" s="41"/>
      <c r="QSZ134" s="38"/>
      <c r="QTA134" s="38"/>
      <c r="QTB134" s="38"/>
      <c r="QTC134" s="38"/>
      <c r="QTD134" s="39"/>
      <c r="QTE134" s="40"/>
      <c r="QTF134" s="41"/>
      <c r="QTG134" s="41"/>
      <c r="QTH134" s="41"/>
      <c r="QTI134" s="42"/>
      <c r="QTJ134" s="41"/>
      <c r="QTK134" s="43"/>
      <c r="QTL134" s="44"/>
      <c r="QTM134" s="41"/>
      <c r="QTN134" s="41"/>
      <c r="QTO134" s="41"/>
      <c r="QTP134" s="38"/>
      <c r="QTQ134" s="38"/>
      <c r="QTR134" s="38"/>
      <c r="QTS134" s="38"/>
      <c r="QTT134" s="39"/>
      <c r="QTU134" s="40"/>
      <c r="QTV134" s="41"/>
      <c r="QTW134" s="41"/>
      <c r="QTX134" s="41"/>
      <c r="QTY134" s="42"/>
      <c r="QTZ134" s="41"/>
      <c r="QUA134" s="43"/>
      <c r="QUB134" s="44"/>
      <c r="QUC134" s="41"/>
      <c r="QUD134" s="41"/>
      <c r="QUE134" s="41"/>
      <c r="QUF134" s="38"/>
      <c r="QUG134" s="38"/>
      <c r="QUH134" s="38"/>
      <c r="QUI134" s="38"/>
      <c r="QUJ134" s="39"/>
      <c r="QUK134" s="40"/>
      <c r="QUL134" s="41"/>
      <c r="QUM134" s="41"/>
      <c r="QUN134" s="41"/>
      <c r="QUO134" s="42"/>
      <c r="QUP134" s="41"/>
      <c r="QUQ134" s="43"/>
      <c r="QUR134" s="44"/>
      <c r="QUS134" s="41"/>
      <c r="QUT134" s="41"/>
      <c r="QUU134" s="41"/>
      <c r="QUV134" s="38"/>
      <c r="QUW134" s="38"/>
      <c r="QUX134" s="38"/>
      <c r="QUY134" s="38"/>
      <c r="QUZ134" s="39"/>
      <c r="QVA134" s="40"/>
      <c r="QVB134" s="41"/>
      <c r="QVC134" s="41"/>
      <c r="QVD134" s="41"/>
      <c r="QVE134" s="42"/>
      <c r="QVF134" s="41"/>
      <c r="QVG134" s="43"/>
      <c r="QVH134" s="44"/>
      <c r="QVI134" s="41"/>
      <c r="QVJ134" s="41"/>
      <c r="QVK134" s="41"/>
      <c r="QVL134" s="38"/>
      <c r="QVM134" s="38"/>
      <c r="QVN134" s="38"/>
      <c r="QVO134" s="38"/>
      <c r="QVP134" s="39"/>
      <c r="QVQ134" s="40"/>
      <c r="QVR134" s="41"/>
      <c r="QVS134" s="41"/>
      <c r="QVT134" s="41"/>
      <c r="QVU134" s="42"/>
      <c r="QVV134" s="41"/>
      <c r="QVW134" s="43"/>
      <c r="QVX134" s="44"/>
      <c r="QVY134" s="41"/>
      <c r="QVZ134" s="41"/>
      <c r="QWA134" s="41"/>
      <c r="QWB134" s="38"/>
      <c r="QWC134" s="38"/>
      <c r="QWD134" s="38"/>
      <c r="QWE134" s="38"/>
      <c r="QWF134" s="39"/>
      <c r="QWG134" s="40"/>
      <c r="QWH134" s="41"/>
      <c r="QWI134" s="41"/>
      <c r="QWJ134" s="41"/>
      <c r="QWK134" s="42"/>
      <c r="QWL134" s="41"/>
      <c r="QWM134" s="43"/>
      <c r="QWN134" s="44"/>
      <c r="QWO134" s="41"/>
      <c r="QWP134" s="41"/>
      <c r="QWQ134" s="41"/>
      <c r="QWR134" s="38"/>
      <c r="QWS134" s="38"/>
      <c r="QWT134" s="38"/>
      <c r="QWU134" s="38"/>
      <c r="QWV134" s="39"/>
      <c r="QWW134" s="40"/>
      <c r="QWX134" s="41"/>
      <c r="QWY134" s="41"/>
      <c r="QWZ134" s="41"/>
      <c r="QXA134" s="42"/>
      <c r="QXB134" s="41"/>
      <c r="QXC134" s="43"/>
      <c r="QXD134" s="44"/>
      <c r="QXE134" s="41"/>
      <c r="QXF134" s="41"/>
      <c r="QXG134" s="41"/>
      <c r="QXH134" s="38"/>
      <c r="QXI134" s="38"/>
      <c r="QXJ134" s="38"/>
      <c r="QXK134" s="38"/>
      <c r="QXL134" s="39"/>
      <c r="QXM134" s="40"/>
      <c r="QXN134" s="41"/>
      <c r="QXO134" s="41"/>
      <c r="QXP134" s="41"/>
      <c r="QXQ134" s="42"/>
      <c r="QXR134" s="41"/>
      <c r="QXS134" s="43"/>
      <c r="QXT134" s="44"/>
      <c r="QXU134" s="41"/>
      <c r="QXV134" s="41"/>
      <c r="QXW134" s="41"/>
      <c r="QXX134" s="38"/>
      <c r="QXY134" s="38"/>
      <c r="QXZ134" s="38"/>
      <c r="QYA134" s="38"/>
      <c r="QYB134" s="39"/>
      <c r="QYC134" s="40"/>
      <c r="QYD134" s="41"/>
      <c r="QYE134" s="41"/>
      <c r="QYF134" s="41"/>
      <c r="QYG134" s="42"/>
      <c r="QYH134" s="41"/>
      <c r="QYI134" s="43"/>
      <c r="QYJ134" s="44"/>
      <c r="QYK134" s="41"/>
      <c r="QYL134" s="41"/>
      <c r="QYM134" s="41"/>
      <c r="QYN134" s="38"/>
      <c r="QYO134" s="38"/>
      <c r="QYP134" s="38"/>
      <c r="QYQ134" s="38"/>
      <c r="QYR134" s="39"/>
      <c r="QYS134" s="40"/>
      <c r="QYT134" s="41"/>
      <c r="QYU134" s="41"/>
      <c r="QYV134" s="41"/>
      <c r="QYW134" s="42"/>
      <c r="QYX134" s="41"/>
      <c r="QYY134" s="43"/>
      <c r="QYZ134" s="44"/>
      <c r="QZA134" s="41"/>
      <c r="QZB134" s="41"/>
      <c r="QZC134" s="41"/>
      <c r="QZD134" s="38"/>
      <c r="QZE134" s="38"/>
      <c r="QZF134" s="38"/>
      <c r="QZG134" s="38"/>
      <c r="QZH134" s="39"/>
      <c r="QZI134" s="40"/>
      <c r="QZJ134" s="41"/>
      <c r="QZK134" s="41"/>
      <c r="QZL134" s="41"/>
      <c r="QZM134" s="42"/>
      <c r="QZN134" s="41"/>
      <c r="QZO134" s="43"/>
      <c r="QZP134" s="44"/>
      <c r="QZQ134" s="41"/>
      <c r="QZR134" s="41"/>
      <c r="QZS134" s="41"/>
      <c r="QZT134" s="38"/>
      <c r="QZU134" s="38"/>
      <c r="QZV134" s="38"/>
      <c r="QZW134" s="38"/>
      <c r="QZX134" s="39"/>
      <c r="QZY134" s="40"/>
      <c r="QZZ134" s="41"/>
      <c r="RAA134" s="41"/>
      <c r="RAB134" s="41"/>
      <c r="RAC134" s="42"/>
      <c r="RAD134" s="41"/>
      <c r="RAE134" s="43"/>
      <c r="RAF134" s="44"/>
      <c r="RAG134" s="41"/>
      <c r="RAH134" s="41"/>
      <c r="RAI134" s="41"/>
      <c r="RAJ134" s="38"/>
      <c r="RAK134" s="38"/>
      <c r="RAL134" s="38"/>
      <c r="RAM134" s="38"/>
      <c r="RAN134" s="39"/>
      <c r="RAO134" s="40"/>
      <c r="RAP134" s="41"/>
      <c r="RAQ134" s="41"/>
      <c r="RAR134" s="41"/>
      <c r="RAS134" s="42"/>
      <c r="RAT134" s="41"/>
      <c r="RAU134" s="43"/>
      <c r="RAV134" s="44"/>
      <c r="RAW134" s="41"/>
      <c r="RAX134" s="41"/>
      <c r="RAY134" s="41"/>
      <c r="RAZ134" s="38"/>
      <c r="RBA134" s="38"/>
      <c r="RBB134" s="38"/>
      <c r="RBC134" s="38"/>
      <c r="RBD134" s="39"/>
      <c r="RBE134" s="40"/>
      <c r="RBF134" s="41"/>
      <c r="RBG134" s="41"/>
      <c r="RBH134" s="41"/>
      <c r="RBI134" s="42"/>
      <c r="RBJ134" s="41"/>
      <c r="RBK134" s="43"/>
      <c r="RBL134" s="44"/>
      <c r="RBM134" s="41"/>
      <c r="RBN134" s="41"/>
      <c r="RBO134" s="41"/>
      <c r="RBP134" s="38"/>
      <c r="RBQ134" s="38"/>
      <c r="RBR134" s="38"/>
      <c r="RBS134" s="38"/>
      <c r="RBT134" s="39"/>
      <c r="RBU134" s="40"/>
      <c r="RBV134" s="41"/>
      <c r="RBW134" s="41"/>
      <c r="RBX134" s="41"/>
      <c r="RBY134" s="42"/>
      <c r="RBZ134" s="41"/>
      <c r="RCA134" s="43"/>
      <c r="RCB134" s="44"/>
      <c r="RCC134" s="41"/>
      <c r="RCD134" s="41"/>
      <c r="RCE134" s="41"/>
      <c r="RCF134" s="38"/>
      <c r="RCG134" s="38"/>
      <c r="RCH134" s="38"/>
      <c r="RCI134" s="38"/>
      <c r="RCJ134" s="39"/>
      <c r="RCK134" s="40"/>
      <c r="RCL134" s="41"/>
      <c r="RCM134" s="41"/>
      <c r="RCN134" s="41"/>
      <c r="RCO134" s="42"/>
      <c r="RCP134" s="41"/>
      <c r="RCQ134" s="43"/>
      <c r="RCR134" s="44"/>
      <c r="RCS134" s="41"/>
      <c r="RCT134" s="41"/>
      <c r="RCU134" s="41"/>
      <c r="RCV134" s="38"/>
      <c r="RCW134" s="38"/>
      <c r="RCX134" s="38"/>
      <c r="RCY134" s="38"/>
      <c r="RCZ134" s="39"/>
      <c r="RDA134" s="40"/>
      <c r="RDB134" s="41"/>
      <c r="RDC134" s="41"/>
      <c r="RDD134" s="41"/>
      <c r="RDE134" s="42"/>
      <c r="RDF134" s="41"/>
      <c r="RDG134" s="43"/>
      <c r="RDH134" s="44"/>
      <c r="RDI134" s="41"/>
      <c r="RDJ134" s="41"/>
      <c r="RDK134" s="41"/>
      <c r="RDL134" s="38"/>
      <c r="RDM134" s="38"/>
      <c r="RDN134" s="38"/>
      <c r="RDO134" s="38"/>
      <c r="RDP134" s="39"/>
      <c r="RDQ134" s="40"/>
      <c r="RDR134" s="41"/>
      <c r="RDS134" s="41"/>
      <c r="RDT134" s="41"/>
      <c r="RDU134" s="42"/>
      <c r="RDV134" s="41"/>
      <c r="RDW134" s="43"/>
      <c r="RDX134" s="44"/>
      <c r="RDY134" s="41"/>
      <c r="RDZ134" s="41"/>
      <c r="REA134" s="41"/>
      <c r="REB134" s="38"/>
      <c r="REC134" s="38"/>
      <c r="RED134" s="38"/>
      <c r="REE134" s="38"/>
      <c r="REF134" s="39"/>
      <c r="REG134" s="40"/>
      <c r="REH134" s="41"/>
      <c r="REI134" s="41"/>
      <c r="REJ134" s="41"/>
      <c r="REK134" s="42"/>
      <c r="REL134" s="41"/>
      <c r="REM134" s="43"/>
      <c r="REN134" s="44"/>
      <c r="REO134" s="41"/>
      <c r="REP134" s="41"/>
      <c r="REQ134" s="41"/>
      <c r="RER134" s="38"/>
      <c r="RES134" s="38"/>
      <c r="RET134" s="38"/>
      <c r="REU134" s="38"/>
      <c r="REV134" s="39"/>
      <c r="REW134" s="40"/>
      <c r="REX134" s="41"/>
      <c r="REY134" s="41"/>
      <c r="REZ134" s="41"/>
      <c r="RFA134" s="42"/>
      <c r="RFB134" s="41"/>
      <c r="RFC134" s="43"/>
      <c r="RFD134" s="44"/>
      <c r="RFE134" s="41"/>
      <c r="RFF134" s="41"/>
      <c r="RFG134" s="41"/>
      <c r="RFH134" s="38"/>
      <c r="RFI134" s="38"/>
      <c r="RFJ134" s="38"/>
      <c r="RFK134" s="38"/>
      <c r="RFL134" s="39"/>
      <c r="RFM134" s="40"/>
      <c r="RFN134" s="41"/>
      <c r="RFO134" s="41"/>
      <c r="RFP134" s="41"/>
      <c r="RFQ134" s="42"/>
      <c r="RFR134" s="41"/>
      <c r="RFS134" s="43"/>
      <c r="RFT134" s="44"/>
      <c r="RFU134" s="41"/>
      <c r="RFV134" s="41"/>
      <c r="RFW134" s="41"/>
      <c r="RFX134" s="38"/>
      <c r="RFY134" s="38"/>
      <c r="RFZ134" s="38"/>
      <c r="RGA134" s="38"/>
      <c r="RGB134" s="39"/>
      <c r="RGC134" s="40"/>
      <c r="RGD134" s="41"/>
      <c r="RGE134" s="41"/>
      <c r="RGF134" s="41"/>
      <c r="RGG134" s="42"/>
      <c r="RGH134" s="41"/>
      <c r="RGI134" s="43"/>
      <c r="RGJ134" s="44"/>
      <c r="RGK134" s="41"/>
      <c r="RGL134" s="41"/>
      <c r="RGM134" s="41"/>
      <c r="RGN134" s="38"/>
      <c r="RGO134" s="38"/>
      <c r="RGP134" s="38"/>
      <c r="RGQ134" s="38"/>
      <c r="RGR134" s="39"/>
      <c r="RGS134" s="40"/>
      <c r="RGT134" s="41"/>
      <c r="RGU134" s="41"/>
      <c r="RGV134" s="41"/>
      <c r="RGW134" s="42"/>
      <c r="RGX134" s="41"/>
      <c r="RGY134" s="43"/>
      <c r="RGZ134" s="44"/>
      <c r="RHA134" s="41"/>
      <c r="RHB134" s="41"/>
      <c r="RHC134" s="41"/>
      <c r="RHD134" s="38"/>
      <c r="RHE134" s="38"/>
      <c r="RHF134" s="38"/>
      <c r="RHG134" s="38"/>
      <c r="RHH134" s="39"/>
      <c r="RHI134" s="40"/>
      <c r="RHJ134" s="41"/>
      <c r="RHK134" s="41"/>
      <c r="RHL134" s="41"/>
      <c r="RHM134" s="42"/>
      <c r="RHN134" s="41"/>
      <c r="RHO134" s="43"/>
      <c r="RHP134" s="44"/>
      <c r="RHQ134" s="41"/>
      <c r="RHR134" s="41"/>
      <c r="RHS134" s="41"/>
      <c r="RHT134" s="38"/>
      <c r="RHU134" s="38"/>
      <c r="RHV134" s="38"/>
      <c r="RHW134" s="38"/>
      <c r="RHX134" s="39"/>
      <c r="RHY134" s="40"/>
      <c r="RHZ134" s="41"/>
      <c r="RIA134" s="41"/>
      <c r="RIB134" s="41"/>
      <c r="RIC134" s="42"/>
      <c r="RID134" s="41"/>
      <c r="RIE134" s="43"/>
      <c r="RIF134" s="44"/>
      <c r="RIG134" s="41"/>
      <c r="RIH134" s="41"/>
      <c r="RII134" s="41"/>
      <c r="RIJ134" s="38"/>
      <c r="RIK134" s="38"/>
      <c r="RIL134" s="38"/>
      <c r="RIM134" s="38"/>
      <c r="RIN134" s="39"/>
      <c r="RIO134" s="40"/>
      <c r="RIP134" s="41"/>
      <c r="RIQ134" s="41"/>
      <c r="RIR134" s="41"/>
      <c r="RIS134" s="42"/>
      <c r="RIT134" s="41"/>
      <c r="RIU134" s="43"/>
      <c r="RIV134" s="44"/>
      <c r="RIW134" s="41"/>
      <c r="RIX134" s="41"/>
      <c r="RIY134" s="41"/>
      <c r="RIZ134" s="38"/>
      <c r="RJA134" s="38"/>
      <c r="RJB134" s="38"/>
      <c r="RJC134" s="38"/>
      <c r="RJD134" s="39"/>
      <c r="RJE134" s="40"/>
      <c r="RJF134" s="41"/>
      <c r="RJG134" s="41"/>
      <c r="RJH134" s="41"/>
      <c r="RJI134" s="42"/>
      <c r="RJJ134" s="41"/>
      <c r="RJK134" s="43"/>
      <c r="RJL134" s="44"/>
      <c r="RJM134" s="41"/>
      <c r="RJN134" s="41"/>
      <c r="RJO134" s="41"/>
      <c r="RJP134" s="38"/>
      <c r="RJQ134" s="38"/>
      <c r="RJR134" s="38"/>
      <c r="RJS134" s="38"/>
      <c r="RJT134" s="39"/>
      <c r="RJU134" s="40"/>
      <c r="RJV134" s="41"/>
      <c r="RJW134" s="41"/>
      <c r="RJX134" s="41"/>
      <c r="RJY134" s="42"/>
      <c r="RJZ134" s="41"/>
      <c r="RKA134" s="43"/>
      <c r="RKB134" s="44"/>
      <c r="RKC134" s="41"/>
      <c r="RKD134" s="41"/>
      <c r="RKE134" s="41"/>
      <c r="RKF134" s="38"/>
      <c r="RKG134" s="38"/>
      <c r="RKH134" s="38"/>
      <c r="RKI134" s="38"/>
      <c r="RKJ134" s="39"/>
      <c r="RKK134" s="40"/>
      <c r="RKL134" s="41"/>
      <c r="RKM134" s="41"/>
      <c r="RKN134" s="41"/>
      <c r="RKO134" s="42"/>
      <c r="RKP134" s="41"/>
      <c r="RKQ134" s="43"/>
      <c r="RKR134" s="44"/>
      <c r="RKS134" s="41"/>
      <c r="RKT134" s="41"/>
      <c r="RKU134" s="41"/>
      <c r="RKV134" s="38"/>
      <c r="RKW134" s="38"/>
      <c r="RKX134" s="38"/>
      <c r="RKY134" s="38"/>
      <c r="RKZ134" s="39"/>
      <c r="RLA134" s="40"/>
      <c r="RLB134" s="41"/>
      <c r="RLC134" s="41"/>
      <c r="RLD134" s="41"/>
      <c r="RLE134" s="42"/>
      <c r="RLF134" s="41"/>
      <c r="RLG134" s="43"/>
      <c r="RLH134" s="44"/>
      <c r="RLI134" s="41"/>
      <c r="RLJ134" s="41"/>
      <c r="RLK134" s="41"/>
      <c r="RLL134" s="38"/>
      <c r="RLM134" s="38"/>
      <c r="RLN134" s="38"/>
      <c r="RLO134" s="38"/>
      <c r="RLP134" s="39"/>
      <c r="RLQ134" s="40"/>
      <c r="RLR134" s="41"/>
      <c r="RLS134" s="41"/>
      <c r="RLT134" s="41"/>
      <c r="RLU134" s="42"/>
      <c r="RLV134" s="41"/>
      <c r="RLW134" s="43"/>
      <c r="RLX134" s="44"/>
      <c r="RLY134" s="41"/>
      <c r="RLZ134" s="41"/>
      <c r="RMA134" s="41"/>
      <c r="RMB134" s="38"/>
      <c r="RMC134" s="38"/>
      <c r="RMD134" s="38"/>
      <c r="RME134" s="38"/>
      <c r="RMF134" s="39"/>
      <c r="RMG134" s="40"/>
      <c r="RMH134" s="41"/>
      <c r="RMI134" s="41"/>
      <c r="RMJ134" s="41"/>
      <c r="RMK134" s="42"/>
      <c r="RML134" s="41"/>
      <c r="RMM134" s="43"/>
      <c r="RMN134" s="44"/>
      <c r="RMO134" s="41"/>
      <c r="RMP134" s="41"/>
      <c r="RMQ134" s="41"/>
      <c r="RMR134" s="38"/>
      <c r="RMS134" s="38"/>
      <c r="RMT134" s="38"/>
      <c r="RMU134" s="38"/>
      <c r="RMV134" s="39"/>
      <c r="RMW134" s="40"/>
      <c r="RMX134" s="41"/>
      <c r="RMY134" s="41"/>
      <c r="RMZ134" s="41"/>
      <c r="RNA134" s="42"/>
      <c r="RNB134" s="41"/>
      <c r="RNC134" s="43"/>
      <c r="RND134" s="44"/>
      <c r="RNE134" s="41"/>
      <c r="RNF134" s="41"/>
      <c r="RNG134" s="41"/>
      <c r="RNH134" s="38"/>
      <c r="RNI134" s="38"/>
      <c r="RNJ134" s="38"/>
      <c r="RNK134" s="38"/>
      <c r="RNL134" s="39"/>
      <c r="RNM134" s="40"/>
      <c r="RNN134" s="41"/>
      <c r="RNO134" s="41"/>
      <c r="RNP134" s="41"/>
      <c r="RNQ134" s="42"/>
      <c r="RNR134" s="41"/>
      <c r="RNS134" s="43"/>
      <c r="RNT134" s="44"/>
      <c r="RNU134" s="41"/>
      <c r="RNV134" s="41"/>
      <c r="RNW134" s="41"/>
      <c r="RNX134" s="38"/>
      <c r="RNY134" s="38"/>
      <c r="RNZ134" s="38"/>
      <c r="ROA134" s="38"/>
      <c r="ROB134" s="39"/>
      <c r="ROC134" s="40"/>
      <c r="ROD134" s="41"/>
      <c r="ROE134" s="41"/>
      <c r="ROF134" s="41"/>
      <c r="ROG134" s="42"/>
      <c r="ROH134" s="41"/>
      <c r="ROI134" s="43"/>
      <c r="ROJ134" s="44"/>
      <c r="ROK134" s="41"/>
      <c r="ROL134" s="41"/>
      <c r="ROM134" s="41"/>
      <c r="RON134" s="38"/>
      <c r="ROO134" s="38"/>
      <c r="ROP134" s="38"/>
      <c r="ROQ134" s="38"/>
      <c r="ROR134" s="39"/>
      <c r="ROS134" s="40"/>
      <c r="ROT134" s="41"/>
      <c r="ROU134" s="41"/>
      <c r="ROV134" s="41"/>
      <c r="ROW134" s="42"/>
      <c r="ROX134" s="41"/>
      <c r="ROY134" s="43"/>
      <c r="ROZ134" s="44"/>
      <c r="RPA134" s="41"/>
      <c r="RPB134" s="41"/>
      <c r="RPC134" s="41"/>
      <c r="RPD134" s="38"/>
      <c r="RPE134" s="38"/>
      <c r="RPF134" s="38"/>
      <c r="RPG134" s="38"/>
      <c r="RPH134" s="39"/>
      <c r="RPI134" s="40"/>
      <c r="RPJ134" s="41"/>
      <c r="RPK134" s="41"/>
      <c r="RPL134" s="41"/>
      <c r="RPM134" s="42"/>
      <c r="RPN134" s="41"/>
      <c r="RPO134" s="43"/>
      <c r="RPP134" s="44"/>
      <c r="RPQ134" s="41"/>
      <c r="RPR134" s="41"/>
      <c r="RPS134" s="41"/>
      <c r="RPT134" s="38"/>
      <c r="RPU134" s="38"/>
      <c r="RPV134" s="38"/>
      <c r="RPW134" s="38"/>
      <c r="RPX134" s="39"/>
      <c r="RPY134" s="40"/>
      <c r="RPZ134" s="41"/>
      <c r="RQA134" s="41"/>
      <c r="RQB134" s="41"/>
      <c r="RQC134" s="42"/>
      <c r="RQD134" s="41"/>
      <c r="RQE134" s="43"/>
      <c r="RQF134" s="44"/>
      <c r="RQG134" s="41"/>
      <c r="RQH134" s="41"/>
      <c r="RQI134" s="41"/>
      <c r="RQJ134" s="38"/>
      <c r="RQK134" s="38"/>
      <c r="RQL134" s="38"/>
      <c r="RQM134" s="38"/>
      <c r="RQN134" s="39"/>
      <c r="RQO134" s="40"/>
      <c r="RQP134" s="41"/>
      <c r="RQQ134" s="41"/>
      <c r="RQR134" s="41"/>
      <c r="RQS134" s="42"/>
      <c r="RQT134" s="41"/>
      <c r="RQU134" s="43"/>
      <c r="RQV134" s="44"/>
      <c r="RQW134" s="41"/>
      <c r="RQX134" s="41"/>
      <c r="RQY134" s="41"/>
      <c r="RQZ134" s="38"/>
      <c r="RRA134" s="38"/>
      <c r="RRB134" s="38"/>
      <c r="RRC134" s="38"/>
      <c r="RRD134" s="39"/>
      <c r="RRE134" s="40"/>
      <c r="RRF134" s="41"/>
      <c r="RRG134" s="41"/>
      <c r="RRH134" s="41"/>
      <c r="RRI134" s="42"/>
      <c r="RRJ134" s="41"/>
      <c r="RRK134" s="43"/>
      <c r="RRL134" s="44"/>
      <c r="RRM134" s="41"/>
      <c r="RRN134" s="41"/>
      <c r="RRO134" s="41"/>
      <c r="RRP134" s="38"/>
      <c r="RRQ134" s="38"/>
      <c r="RRR134" s="38"/>
      <c r="RRS134" s="38"/>
      <c r="RRT134" s="39"/>
      <c r="RRU134" s="40"/>
      <c r="RRV134" s="41"/>
      <c r="RRW134" s="41"/>
      <c r="RRX134" s="41"/>
      <c r="RRY134" s="42"/>
      <c r="RRZ134" s="41"/>
      <c r="RSA134" s="43"/>
      <c r="RSB134" s="44"/>
      <c r="RSC134" s="41"/>
      <c r="RSD134" s="41"/>
      <c r="RSE134" s="41"/>
      <c r="RSF134" s="38"/>
      <c r="RSG134" s="38"/>
      <c r="RSH134" s="38"/>
      <c r="RSI134" s="38"/>
      <c r="RSJ134" s="39"/>
      <c r="RSK134" s="40"/>
      <c r="RSL134" s="41"/>
      <c r="RSM134" s="41"/>
      <c r="RSN134" s="41"/>
      <c r="RSO134" s="42"/>
      <c r="RSP134" s="41"/>
      <c r="RSQ134" s="43"/>
      <c r="RSR134" s="44"/>
      <c r="RSS134" s="41"/>
      <c r="RST134" s="41"/>
      <c r="RSU134" s="41"/>
      <c r="RSV134" s="38"/>
      <c r="RSW134" s="38"/>
      <c r="RSX134" s="38"/>
      <c r="RSY134" s="38"/>
      <c r="RSZ134" s="39"/>
      <c r="RTA134" s="40"/>
      <c r="RTB134" s="41"/>
      <c r="RTC134" s="41"/>
      <c r="RTD134" s="41"/>
      <c r="RTE134" s="42"/>
      <c r="RTF134" s="41"/>
      <c r="RTG134" s="43"/>
      <c r="RTH134" s="44"/>
      <c r="RTI134" s="41"/>
      <c r="RTJ134" s="41"/>
      <c r="RTK134" s="41"/>
      <c r="RTL134" s="38"/>
      <c r="RTM134" s="38"/>
      <c r="RTN134" s="38"/>
      <c r="RTO134" s="38"/>
      <c r="RTP134" s="39"/>
      <c r="RTQ134" s="40"/>
      <c r="RTR134" s="41"/>
      <c r="RTS134" s="41"/>
      <c r="RTT134" s="41"/>
      <c r="RTU134" s="42"/>
      <c r="RTV134" s="41"/>
      <c r="RTW134" s="43"/>
      <c r="RTX134" s="44"/>
      <c r="RTY134" s="41"/>
      <c r="RTZ134" s="41"/>
      <c r="RUA134" s="41"/>
      <c r="RUB134" s="38"/>
      <c r="RUC134" s="38"/>
      <c r="RUD134" s="38"/>
      <c r="RUE134" s="38"/>
      <c r="RUF134" s="39"/>
      <c r="RUG134" s="40"/>
      <c r="RUH134" s="41"/>
      <c r="RUI134" s="41"/>
      <c r="RUJ134" s="41"/>
      <c r="RUK134" s="42"/>
      <c r="RUL134" s="41"/>
      <c r="RUM134" s="43"/>
      <c r="RUN134" s="44"/>
      <c r="RUO134" s="41"/>
      <c r="RUP134" s="41"/>
      <c r="RUQ134" s="41"/>
      <c r="RUR134" s="38"/>
      <c r="RUS134" s="38"/>
      <c r="RUT134" s="38"/>
      <c r="RUU134" s="38"/>
      <c r="RUV134" s="39"/>
      <c r="RUW134" s="40"/>
      <c r="RUX134" s="41"/>
      <c r="RUY134" s="41"/>
      <c r="RUZ134" s="41"/>
      <c r="RVA134" s="42"/>
      <c r="RVB134" s="41"/>
      <c r="RVC134" s="43"/>
      <c r="RVD134" s="44"/>
      <c r="RVE134" s="41"/>
      <c r="RVF134" s="41"/>
      <c r="RVG134" s="41"/>
      <c r="RVH134" s="38"/>
      <c r="RVI134" s="38"/>
      <c r="RVJ134" s="38"/>
      <c r="RVK134" s="38"/>
      <c r="RVL134" s="39"/>
      <c r="RVM134" s="40"/>
      <c r="RVN134" s="41"/>
      <c r="RVO134" s="41"/>
      <c r="RVP134" s="41"/>
      <c r="RVQ134" s="42"/>
      <c r="RVR134" s="41"/>
      <c r="RVS134" s="43"/>
      <c r="RVT134" s="44"/>
      <c r="RVU134" s="41"/>
      <c r="RVV134" s="41"/>
      <c r="RVW134" s="41"/>
      <c r="RVX134" s="38"/>
      <c r="RVY134" s="38"/>
      <c r="RVZ134" s="38"/>
      <c r="RWA134" s="38"/>
      <c r="RWB134" s="39"/>
      <c r="RWC134" s="40"/>
      <c r="RWD134" s="41"/>
      <c r="RWE134" s="41"/>
      <c r="RWF134" s="41"/>
      <c r="RWG134" s="42"/>
      <c r="RWH134" s="41"/>
      <c r="RWI134" s="43"/>
      <c r="RWJ134" s="44"/>
      <c r="RWK134" s="41"/>
      <c r="RWL134" s="41"/>
      <c r="RWM134" s="41"/>
      <c r="RWN134" s="38"/>
      <c r="RWO134" s="38"/>
      <c r="RWP134" s="38"/>
      <c r="RWQ134" s="38"/>
      <c r="RWR134" s="39"/>
      <c r="RWS134" s="40"/>
      <c r="RWT134" s="41"/>
      <c r="RWU134" s="41"/>
      <c r="RWV134" s="41"/>
      <c r="RWW134" s="42"/>
      <c r="RWX134" s="41"/>
      <c r="RWY134" s="43"/>
      <c r="RWZ134" s="44"/>
      <c r="RXA134" s="41"/>
      <c r="RXB134" s="41"/>
      <c r="RXC134" s="41"/>
      <c r="RXD134" s="38"/>
      <c r="RXE134" s="38"/>
      <c r="RXF134" s="38"/>
      <c r="RXG134" s="38"/>
      <c r="RXH134" s="39"/>
      <c r="RXI134" s="40"/>
      <c r="RXJ134" s="41"/>
      <c r="RXK134" s="41"/>
      <c r="RXL134" s="41"/>
      <c r="RXM134" s="42"/>
      <c r="RXN134" s="41"/>
      <c r="RXO134" s="43"/>
      <c r="RXP134" s="44"/>
      <c r="RXQ134" s="41"/>
      <c r="RXR134" s="41"/>
      <c r="RXS134" s="41"/>
      <c r="RXT134" s="38"/>
      <c r="RXU134" s="38"/>
      <c r="RXV134" s="38"/>
      <c r="RXW134" s="38"/>
      <c r="RXX134" s="39"/>
      <c r="RXY134" s="40"/>
      <c r="RXZ134" s="41"/>
      <c r="RYA134" s="41"/>
      <c r="RYB134" s="41"/>
      <c r="RYC134" s="42"/>
      <c r="RYD134" s="41"/>
      <c r="RYE134" s="43"/>
      <c r="RYF134" s="44"/>
      <c r="RYG134" s="41"/>
      <c r="RYH134" s="41"/>
      <c r="RYI134" s="41"/>
      <c r="RYJ134" s="38"/>
      <c r="RYK134" s="38"/>
      <c r="RYL134" s="38"/>
      <c r="RYM134" s="38"/>
      <c r="RYN134" s="39"/>
      <c r="RYO134" s="40"/>
      <c r="RYP134" s="41"/>
      <c r="RYQ134" s="41"/>
      <c r="RYR134" s="41"/>
      <c r="RYS134" s="42"/>
      <c r="RYT134" s="41"/>
      <c r="RYU134" s="43"/>
      <c r="RYV134" s="44"/>
      <c r="RYW134" s="41"/>
      <c r="RYX134" s="41"/>
      <c r="RYY134" s="41"/>
      <c r="RYZ134" s="38"/>
      <c r="RZA134" s="38"/>
      <c r="RZB134" s="38"/>
      <c r="RZC134" s="38"/>
      <c r="RZD134" s="39"/>
      <c r="RZE134" s="40"/>
      <c r="RZF134" s="41"/>
      <c r="RZG134" s="41"/>
      <c r="RZH134" s="41"/>
      <c r="RZI134" s="42"/>
      <c r="RZJ134" s="41"/>
      <c r="RZK134" s="43"/>
      <c r="RZL134" s="44"/>
      <c r="RZM134" s="41"/>
      <c r="RZN134" s="41"/>
      <c r="RZO134" s="41"/>
      <c r="RZP134" s="38"/>
      <c r="RZQ134" s="38"/>
      <c r="RZR134" s="38"/>
      <c r="RZS134" s="38"/>
      <c r="RZT134" s="39"/>
      <c r="RZU134" s="40"/>
      <c r="RZV134" s="41"/>
      <c r="RZW134" s="41"/>
      <c r="RZX134" s="41"/>
      <c r="RZY134" s="42"/>
      <c r="RZZ134" s="41"/>
      <c r="SAA134" s="43"/>
      <c r="SAB134" s="44"/>
      <c r="SAC134" s="41"/>
      <c r="SAD134" s="41"/>
      <c r="SAE134" s="41"/>
      <c r="SAF134" s="38"/>
      <c r="SAG134" s="38"/>
      <c r="SAH134" s="38"/>
      <c r="SAI134" s="38"/>
      <c r="SAJ134" s="39"/>
      <c r="SAK134" s="40"/>
      <c r="SAL134" s="41"/>
      <c r="SAM134" s="41"/>
      <c r="SAN134" s="41"/>
      <c r="SAO134" s="42"/>
      <c r="SAP134" s="41"/>
      <c r="SAQ134" s="43"/>
      <c r="SAR134" s="44"/>
      <c r="SAS134" s="41"/>
      <c r="SAT134" s="41"/>
      <c r="SAU134" s="41"/>
      <c r="SAV134" s="38"/>
      <c r="SAW134" s="38"/>
      <c r="SAX134" s="38"/>
      <c r="SAY134" s="38"/>
      <c r="SAZ134" s="39"/>
      <c r="SBA134" s="40"/>
      <c r="SBB134" s="41"/>
      <c r="SBC134" s="41"/>
      <c r="SBD134" s="41"/>
      <c r="SBE134" s="42"/>
      <c r="SBF134" s="41"/>
      <c r="SBG134" s="43"/>
      <c r="SBH134" s="44"/>
      <c r="SBI134" s="41"/>
      <c r="SBJ134" s="41"/>
      <c r="SBK134" s="41"/>
      <c r="SBL134" s="38"/>
      <c r="SBM134" s="38"/>
      <c r="SBN134" s="38"/>
      <c r="SBO134" s="38"/>
      <c r="SBP134" s="39"/>
      <c r="SBQ134" s="40"/>
      <c r="SBR134" s="41"/>
      <c r="SBS134" s="41"/>
      <c r="SBT134" s="41"/>
      <c r="SBU134" s="42"/>
      <c r="SBV134" s="41"/>
      <c r="SBW134" s="43"/>
      <c r="SBX134" s="44"/>
      <c r="SBY134" s="41"/>
      <c r="SBZ134" s="41"/>
      <c r="SCA134" s="41"/>
      <c r="SCB134" s="38"/>
      <c r="SCC134" s="38"/>
      <c r="SCD134" s="38"/>
      <c r="SCE134" s="38"/>
      <c r="SCF134" s="39"/>
      <c r="SCG134" s="40"/>
      <c r="SCH134" s="41"/>
      <c r="SCI134" s="41"/>
      <c r="SCJ134" s="41"/>
      <c r="SCK134" s="42"/>
      <c r="SCL134" s="41"/>
      <c r="SCM134" s="43"/>
      <c r="SCN134" s="44"/>
      <c r="SCO134" s="41"/>
      <c r="SCP134" s="41"/>
      <c r="SCQ134" s="41"/>
      <c r="SCR134" s="38"/>
      <c r="SCS134" s="38"/>
      <c r="SCT134" s="38"/>
      <c r="SCU134" s="38"/>
      <c r="SCV134" s="39"/>
      <c r="SCW134" s="40"/>
      <c r="SCX134" s="41"/>
      <c r="SCY134" s="41"/>
      <c r="SCZ134" s="41"/>
      <c r="SDA134" s="42"/>
      <c r="SDB134" s="41"/>
      <c r="SDC134" s="43"/>
      <c r="SDD134" s="44"/>
      <c r="SDE134" s="41"/>
      <c r="SDF134" s="41"/>
      <c r="SDG134" s="41"/>
      <c r="SDH134" s="38"/>
      <c r="SDI134" s="38"/>
      <c r="SDJ134" s="38"/>
      <c r="SDK134" s="38"/>
      <c r="SDL134" s="39"/>
      <c r="SDM134" s="40"/>
      <c r="SDN134" s="41"/>
      <c r="SDO134" s="41"/>
      <c r="SDP134" s="41"/>
      <c r="SDQ134" s="42"/>
      <c r="SDR134" s="41"/>
      <c r="SDS134" s="43"/>
      <c r="SDT134" s="44"/>
      <c r="SDU134" s="41"/>
      <c r="SDV134" s="41"/>
      <c r="SDW134" s="41"/>
      <c r="SDX134" s="38"/>
      <c r="SDY134" s="38"/>
      <c r="SDZ134" s="38"/>
      <c r="SEA134" s="38"/>
      <c r="SEB134" s="39"/>
      <c r="SEC134" s="40"/>
      <c r="SED134" s="41"/>
      <c r="SEE134" s="41"/>
      <c r="SEF134" s="41"/>
      <c r="SEG134" s="42"/>
      <c r="SEH134" s="41"/>
      <c r="SEI134" s="43"/>
      <c r="SEJ134" s="44"/>
      <c r="SEK134" s="41"/>
      <c r="SEL134" s="41"/>
      <c r="SEM134" s="41"/>
      <c r="SEN134" s="38"/>
      <c r="SEO134" s="38"/>
      <c r="SEP134" s="38"/>
      <c r="SEQ134" s="38"/>
      <c r="SER134" s="39"/>
      <c r="SES134" s="40"/>
      <c r="SET134" s="41"/>
      <c r="SEU134" s="41"/>
      <c r="SEV134" s="41"/>
      <c r="SEW134" s="42"/>
      <c r="SEX134" s="41"/>
      <c r="SEY134" s="43"/>
      <c r="SEZ134" s="44"/>
      <c r="SFA134" s="41"/>
      <c r="SFB134" s="41"/>
      <c r="SFC134" s="41"/>
      <c r="SFD134" s="38"/>
      <c r="SFE134" s="38"/>
      <c r="SFF134" s="38"/>
      <c r="SFG134" s="38"/>
      <c r="SFH134" s="39"/>
      <c r="SFI134" s="40"/>
      <c r="SFJ134" s="41"/>
      <c r="SFK134" s="41"/>
      <c r="SFL134" s="41"/>
      <c r="SFM134" s="42"/>
      <c r="SFN134" s="41"/>
      <c r="SFO134" s="43"/>
      <c r="SFP134" s="44"/>
      <c r="SFQ134" s="41"/>
      <c r="SFR134" s="41"/>
      <c r="SFS134" s="41"/>
      <c r="SFT134" s="38"/>
      <c r="SFU134" s="38"/>
      <c r="SFV134" s="38"/>
      <c r="SFW134" s="38"/>
      <c r="SFX134" s="39"/>
      <c r="SFY134" s="40"/>
      <c r="SFZ134" s="41"/>
      <c r="SGA134" s="41"/>
      <c r="SGB134" s="41"/>
      <c r="SGC134" s="42"/>
      <c r="SGD134" s="41"/>
      <c r="SGE134" s="43"/>
      <c r="SGF134" s="44"/>
      <c r="SGG134" s="41"/>
      <c r="SGH134" s="41"/>
      <c r="SGI134" s="41"/>
      <c r="SGJ134" s="38"/>
      <c r="SGK134" s="38"/>
      <c r="SGL134" s="38"/>
      <c r="SGM134" s="38"/>
      <c r="SGN134" s="39"/>
      <c r="SGO134" s="40"/>
      <c r="SGP134" s="41"/>
      <c r="SGQ134" s="41"/>
      <c r="SGR134" s="41"/>
      <c r="SGS134" s="42"/>
      <c r="SGT134" s="41"/>
      <c r="SGU134" s="43"/>
      <c r="SGV134" s="44"/>
      <c r="SGW134" s="41"/>
      <c r="SGX134" s="41"/>
      <c r="SGY134" s="41"/>
      <c r="SGZ134" s="38"/>
      <c r="SHA134" s="38"/>
      <c r="SHB134" s="38"/>
      <c r="SHC134" s="38"/>
      <c r="SHD134" s="39"/>
      <c r="SHE134" s="40"/>
      <c r="SHF134" s="41"/>
      <c r="SHG134" s="41"/>
      <c r="SHH134" s="41"/>
      <c r="SHI134" s="42"/>
      <c r="SHJ134" s="41"/>
      <c r="SHK134" s="43"/>
      <c r="SHL134" s="44"/>
      <c r="SHM134" s="41"/>
      <c r="SHN134" s="41"/>
      <c r="SHO134" s="41"/>
      <c r="SHP134" s="38"/>
      <c r="SHQ134" s="38"/>
      <c r="SHR134" s="38"/>
      <c r="SHS134" s="38"/>
      <c r="SHT134" s="39"/>
      <c r="SHU134" s="40"/>
      <c r="SHV134" s="41"/>
      <c r="SHW134" s="41"/>
      <c r="SHX134" s="41"/>
      <c r="SHY134" s="42"/>
      <c r="SHZ134" s="41"/>
      <c r="SIA134" s="43"/>
      <c r="SIB134" s="44"/>
      <c r="SIC134" s="41"/>
      <c r="SID134" s="41"/>
      <c r="SIE134" s="41"/>
      <c r="SIF134" s="38"/>
      <c r="SIG134" s="38"/>
      <c r="SIH134" s="38"/>
      <c r="SII134" s="38"/>
      <c r="SIJ134" s="39"/>
      <c r="SIK134" s="40"/>
      <c r="SIL134" s="41"/>
      <c r="SIM134" s="41"/>
      <c r="SIN134" s="41"/>
      <c r="SIO134" s="42"/>
      <c r="SIP134" s="41"/>
      <c r="SIQ134" s="43"/>
      <c r="SIR134" s="44"/>
      <c r="SIS134" s="41"/>
      <c r="SIT134" s="41"/>
      <c r="SIU134" s="41"/>
      <c r="SIV134" s="38"/>
      <c r="SIW134" s="38"/>
      <c r="SIX134" s="38"/>
      <c r="SIY134" s="38"/>
      <c r="SIZ134" s="39"/>
      <c r="SJA134" s="40"/>
      <c r="SJB134" s="41"/>
      <c r="SJC134" s="41"/>
      <c r="SJD134" s="41"/>
      <c r="SJE134" s="42"/>
      <c r="SJF134" s="41"/>
      <c r="SJG134" s="43"/>
      <c r="SJH134" s="44"/>
      <c r="SJI134" s="41"/>
      <c r="SJJ134" s="41"/>
      <c r="SJK134" s="41"/>
      <c r="SJL134" s="38"/>
      <c r="SJM134" s="38"/>
      <c r="SJN134" s="38"/>
      <c r="SJO134" s="38"/>
      <c r="SJP134" s="39"/>
      <c r="SJQ134" s="40"/>
      <c r="SJR134" s="41"/>
      <c r="SJS134" s="41"/>
      <c r="SJT134" s="41"/>
      <c r="SJU134" s="42"/>
      <c r="SJV134" s="41"/>
      <c r="SJW134" s="43"/>
      <c r="SJX134" s="44"/>
      <c r="SJY134" s="41"/>
      <c r="SJZ134" s="41"/>
      <c r="SKA134" s="41"/>
      <c r="SKB134" s="38"/>
      <c r="SKC134" s="38"/>
      <c r="SKD134" s="38"/>
      <c r="SKE134" s="38"/>
      <c r="SKF134" s="39"/>
      <c r="SKG134" s="40"/>
      <c r="SKH134" s="41"/>
      <c r="SKI134" s="41"/>
      <c r="SKJ134" s="41"/>
      <c r="SKK134" s="42"/>
      <c r="SKL134" s="41"/>
      <c r="SKM134" s="43"/>
      <c r="SKN134" s="44"/>
      <c r="SKO134" s="41"/>
      <c r="SKP134" s="41"/>
      <c r="SKQ134" s="41"/>
      <c r="SKR134" s="38"/>
      <c r="SKS134" s="38"/>
      <c r="SKT134" s="38"/>
      <c r="SKU134" s="38"/>
      <c r="SKV134" s="39"/>
      <c r="SKW134" s="40"/>
      <c r="SKX134" s="41"/>
      <c r="SKY134" s="41"/>
      <c r="SKZ134" s="41"/>
      <c r="SLA134" s="42"/>
      <c r="SLB134" s="41"/>
      <c r="SLC134" s="43"/>
      <c r="SLD134" s="44"/>
      <c r="SLE134" s="41"/>
      <c r="SLF134" s="41"/>
      <c r="SLG134" s="41"/>
      <c r="SLH134" s="38"/>
      <c r="SLI134" s="38"/>
      <c r="SLJ134" s="38"/>
      <c r="SLK134" s="38"/>
      <c r="SLL134" s="39"/>
      <c r="SLM134" s="40"/>
      <c r="SLN134" s="41"/>
      <c r="SLO134" s="41"/>
      <c r="SLP134" s="41"/>
      <c r="SLQ134" s="42"/>
      <c r="SLR134" s="41"/>
      <c r="SLS134" s="43"/>
      <c r="SLT134" s="44"/>
      <c r="SLU134" s="41"/>
      <c r="SLV134" s="41"/>
      <c r="SLW134" s="41"/>
      <c r="SLX134" s="38"/>
      <c r="SLY134" s="38"/>
      <c r="SLZ134" s="38"/>
      <c r="SMA134" s="38"/>
      <c r="SMB134" s="39"/>
      <c r="SMC134" s="40"/>
      <c r="SMD134" s="41"/>
      <c r="SME134" s="41"/>
      <c r="SMF134" s="41"/>
      <c r="SMG134" s="42"/>
      <c r="SMH134" s="41"/>
      <c r="SMI134" s="43"/>
      <c r="SMJ134" s="44"/>
      <c r="SMK134" s="41"/>
      <c r="SML134" s="41"/>
      <c r="SMM134" s="41"/>
      <c r="SMN134" s="38"/>
      <c r="SMO134" s="38"/>
      <c r="SMP134" s="38"/>
      <c r="SMQ134" s="38"/>
      <c r="SMR134" s="39"/>
      <c r="SMS134" s="40"/>
      <c r="SMT134" s="41"/>
      <c r="SMU134" s="41"/>
      <c r="SMV134" s="41"/>
      <c r="SMW134" s="42"/>
      <c r="SMX134" s="41"/>
      <c r="SMY134" s="43"/>
      <c r="SMZ134" s="44"/>
      <c r="SNA134" s="41"/>
      <c r="SNB134" s="41"/>
      <c r="SNC134" s="41"/>
      <c r="SND134" s="38"/>
      <c r="SNE134" s="38"/>
      <c r="SNF134" s="38"/>
      <c r="SNG134" s="38"/>
      <c r="SNH134" s="39"/>
      <c r="SNI134" s="40"/>
      <c r="SNJ134" s="41"/>
      <c r="SNK134" s="41"/>
      <c r="SNL134" s="41"/>
      <c r="SNM134" s="42"/>
      <c r="SNN134" s="41"/>
      <c r="SNO134" s="43"/>
      <c r="SNP134" s="44"/>
      <c r="SNQ134" s="41"/>
      <c r="SNR134" s="41"/>
      <c r="SNS134" s="41"/>
      <c r="SNT134" s="38"/>
      <c r="SNU134" s="38"/>
      <c r="SNV134" s="38"/>
      <c r="SNW134" s="38"/>
      <c r="SNX134" s="39"/>
      <c r="SNY134" s="40"/>
      <c r="SNZ134" s="41"/>
      <c r="SOA134" s="41"/>
      <c r="SOB134" s="41"/>
      <c r="SOC134" s="42"/>
      <c r="SOD134" s="41"/>
      <c r="SOE134" s="43"/>
      <c r="SOF134" s="44"/>
      <c r="SOG134" s="41"/>
      <c r="SOH134" s="41"/>
      <c r="SOI134" s="41"/>
      <c r="SOJ134" s="38"/>
      <c r="SOK134" s="38"/>
      <c r="SOL134" s="38"/>
      <c r="SOM134" s="38"/>
      <c r="SON134" s="39"/>
      <c r="SOO134" s="40"/>
      <c r="SOP134" s="41"/>
      <c r="SOQ134" s="41"/>
      <c r="SOR134" s="41"/>
      <c r="SOS134" s="42"/>
      <c r="SOT134" s="41"/>
      <c r="SOU134" s="43"/>
      <c r="SOV134" s="44"/>
      <c r="SOW134" s="41"/>
      <c r="SOX134" s="41"/>
      <c r="SOY134" s="41"/>
      <c r="SOZ134" s="38"/>
      <c r="SPA134" s="38"/>
      <c r="SPB134" s="38"/>
      <c r="SPC134" s="38"/>
      <c r="SPD134" s="39"/>
      <c r="SPE134" s="40"/>
      <c r="SPF134" s="41"/>
      <c r="SPG134" s="41"/>
      <c r="SPH134" s="41"/>
      <c r="SPI134" s="42"/>
      <c r="SPJ134" s="41"/>
      <c r="SPK134" s="43"/>
      <c r="SPL134" s="44"/>
      <c r="SPM134" s="41"/>
      <c r="SPN134" s="41"/>
      <c r="SPO134" s="41"/>
      <c r="SPP134" s="38"/>
      <c r="SPQ134" s="38"/>
      <c r="SPR134" s="38"/>
      <c r="SPS134" s="38"/>
      <c r="SPT134" s="39"/>
      <c r="SPU134" s="40"/>
      <c r="SPV134" s="41"/>
      <c r="SPW134" s="41"/>
      <c r="SPX134" s="41"/>
      <c r="SPY134" s="42"/>
      <c r="SPZ134" s="41"/>
      <c r="SQA134" s="43"/>
      <c r="SQB134" s="44"/>
      <c r="SQC134" s="41"/>
      <c r="SQD134" s="41"/>
      <c r="SQE134" s="41"/>
      <c r="SQF134" s="38"/>
      <c r="SQG134" s="38"/>
      <c r="SQH134" s="38"/>
      <c r="SQI134" s="38"/>
      <c r="SQJ134" s="39"/>
      <c r="SQK134" s="40"/>
      <c r="SQL134" s="41"/>
      <c r="SQM134" s="41"/>
      <c r="SQN134" s="41"/>
      <c r="SQO134" s="42"/>
      <c r="SQP134" s="41"/>
      <c r="SQQ134" s="43"/>
      <c r="SQR134" s="44"/>
      <c r="SQS134" s="41"/>
      <c r="SQT134" s="41"/>
      <c r="SQU134" s="41"/>
      <c r="SQV134" s="38"/>
      <c r="SQW134" s="38"/>
      <c r="SQX134" s="38"/>
      <c r="SQY134" s="38"/>
      <c r="SQZ134" s="39"/>
      <c r="SRA134" s="40"/>
      <c r="SRB134" s="41"/>
      <c r="SRC134" s="41"/>
      <c r="SRD134" s="41"/>
      <c r="SRE134" s="42"/>
      <c r="SRF134" s="41"/>
      <c r="SRG134" s="43"/>
      <c r="SRH134" s="44"/>
      <c r="SRI134" s="41"/>
      <c r="SRJ134" s="41"/>
      <c r="SRK134" s="41"/>
      <c r="SRL134" s="38"/>
      <c r="SRM134" s="38"/>
      <c r="SRN134" s="38"/>
      <c r="SRO134" s="38"/>
      <c r="SRP134" s="39"/>
      <c r="SRQ134" s="40"/>
      <c r="SRR134" s="41"/>
      <c r="SRS134" s="41"/>
      <c r="SRT134" s="41"/>
      <c r="SRU134" s="42"/>
      <c r="SRV134" s="41"/>
      <c r="SRW134" s="43"/>
      <c r="SRX134" s="44"/>
      <c r="SRY134" s="41"/>
      <c r="SRZ134" s="41"/>
      <c r="SSA134" s="41"/>
      <c r="SSB134" s="38"/>
      <c r="SSC134" s="38"/>
      <c r="SSD134" s="38"/>
      <c r="SSE134" s="38"/>
      <c r="SSF134" s="39"/>
      <c r="SSG134" s="40"/>
      <c r="SSH134" s="41"/>
      <c r="SSI134" s="41"/>
      <c r="SSJ134" s="41"/>
      <c r="SSK134" s="42"/>
      <c r="SSL134" s="41"/>
      <c r="SSM134" s="43"/>
      <c r="SSN134" s="44"/>
      <c r="SSO134" s="41"/>
      <c r="SSP134" s="41"/>
      <c r="SSQ134" s="41"/>
      <c r="SSR134" s="38"/>
      <c r="SSS134" s="38"/>
      <c r="SST134" s="38"/>
      <c r="SSU134" s="38"/>
      <c r="SSV134" s="39"/>
      <c r="SSW134" s="40"/>
      <c r="SSX134" s="41"/>
      <c r="SSY134" s="41"/>
      <c r="SSZ134" s="41"/>
      <c r="STA134" s="42"/>
      <c r="STB134" s="41"/>
      <c r="STC134" s="43"/>
      <c r="STD134" s="44"/>
      <c r="STE134" s="41"/>
      <c r="STF134" s="41"/>
      <c r="STG134" s="41"/>
      <c r="STH134" s="38"/>
      <c r="STI134" s="38"/>
      <c r="STJ134" s="38"/>
      <c r="STK134" s="38"/>
      <c r="STL134" s="39"/>
      <c r="STM134" s="40"/>
      <c r="STN134" s="41"/>
      <c r="STO134" s="41"/>
      <c r="STP134" s="41"/>
      <c r="STQ134" s="42"/>
      <c r="STR134" s="41"/>
      <c r="STS134" s="43"/>
      <c r="STT134" s="44"/>
      <c r="STU134" s="41"/>
      <c r="STV134" s="41"/>
      <c r="STW134" s="41"/>
      <c r="STX134" s="38"/>
      <c r="STY134" s="38"/>
      <c r="STZ134" s="38"/>
      <c r="SUA134" s="38"/>
      <c r="SUB134" s="39"/>
      <c r="SUC134" s="40"/>
      <c r="SUD134" s="41"/>
      <c r="SUE134" s="41"/>
      <c r="SUF134" s="41"/>
      <c r="SUG134" s="42"/>
      <c r="SUH134" s="41"/>
      <c r="SUI134" s="43"/>
      <c r="SUJ134" s="44"/>
      <c r="SUK134" s="41"/>
      <c r="SUL134" s="41"/>
      <c r="SUM134" s="41"/>
      <c r="SUN134" s="38"/>
      <c r="SUO134" s="38"/>
      <c r="SUP134" s="38"/>
      <c r="SUQ134" s="38"/>
      <c r="SUR134" s="39"/>
      <c r="SUS134" s="40"/>
      <c r="SUT134" s="41"/>
      <c r="SUU134" s="41"/>
      <c r="SUV134" s="41"/>
      <c r="SUW134" s="42"/>
      <c r="SUX134" s="41"/>
      <c r="SUY134" s="43"/>
      <c r="SUZ134" s="44"/>
      <c r="SVA134" s="41"/>
      <c r="SVB134" s="41"/>
      <c r="SVC134" s="41"/>
      <c r="SVD134" s="38"/>
      <c r="SVE134" s="38"/>
      <c r="SVF134" s="38"/>
      <c r="SVG134" s="38"/>
      <c r="SVH134" s="39"/>
      <c r="SVI134" s="40"/>
      <c r="SVJ134" s="41"/>
      <c r="SVK134" s="41"/>
      <c r="SVL134" s="41"/>
      <c r="SVM134" s="42"/>
      <c r="SVN134" s="41"/>
      <c r="SVO134" s="43"/>
      <c r="SVP134" s="44"/>
      <c r="SVQ134" s="41"/>
      <c r="SVR134" s="41"/>
      <c r="SVS134" s="41"/>
      <c r="SVT134" s="38"/>
      <c r="SVU134" s="38"/>
      <c r="SVV134" s="38"/>
      <c r="SVW134" s="38"/>
      <c r="SVX134" s="39"/>
      <c r="SVY134" s="40"/>
      <c r="SVZ134" s="41"/>
      <c r="SWA134" s="41"/>
      <c r="SWB134" s="41"/>
      <c r="SWC134" s="42"/>
      <c r="SWD134" s="41"/>
      <c r="SWE134" s="43"/>
      <c r="SWF134" s="44"/>
      <c r="SWG134" s="41"/>
      <c r="SWH134" s="41"/>
      <c r="SWI134" s="41"/>
      <c r="SWJ134" s="38"/>
      <c r="SWK134" s="38"/>
      <c r="SWL134" s="38"/>
      <c r="SWM134" s="38"/>
      <c r="SWN134" s="39"/>
      <c r="SWO134" s="40"/>
      <c r="SWP134" s="41"/>
      <c r="SWQ134" s="41"/>
      <c r="SWR134" s="41"/>
      <c r="SWS134" s="42"/>
      <c r="SWT134" s="41"/>
      <c r="SWU134" s="43"/>
      <c r="SWV134" s="44"/>
      <c r="SWW134" s="41"/>
      <c r="SWX134" s="41"/>
      <c r="SWY134" s="41"/>
      <c r="SWZ134" s="38"/>
      <c r="SXA134" s="38"/>
      <c r="SXB134" s="38"/>
      <c r="SXC134" s="38"/>
      <c r="SXD134" s="39"/>
      <c r="SXE134" s="40"/>
      <c r="SXF134" s="41"/>
      <c r="SXG134" s="41"/>
      <c r="SXH134" s="41"/>
      <c r="SXI134" s="42"/>
      <c r="SXJ134" s="41"/>
      <c r="SXK134" s="43"/>
      <c r="SXL134" s="44"/>
      <c r="SXM134" s="41"/>
      <c r="SXN134" s="41"/>
      <c r="SXO134" s="41"/>
      <c r="SXP134" s="38"/>
      <c r="SXQ134" s="38"/>
      <c r="SXR134" s="38"/>
      <c r="SXS134" s="38"/>
      <c r="SXT134" s="39"/>
      <c r="SXU134" s="40"/>
      <c r="SXV134" s="41"/>
      <c r="SXW134" s="41"/>
      <c r="SXX134" s="41"/>
      <c r="SXY134" s="42"/>
      <c r="SXZ134" s="41"/>
      <c r="SYA134" s="43"/>
      <c r="SYB134" s="44"/>
      <c r="SYC134" s="41"/>
      <c r="SYD134" s="41"/>
      <c r="SYE134" s="41"/>
      <c r="SYF134" s="38"/>
      <c r="SYG134" s="38"/>
      <c r="SYH134" s="38"/>
      <c r="SYI134" s="38"/>
      <c r="SYJ134" s="39"/>
      <c r="SYK134" s="40"/>
      <c r="SYL134" s="41"/>
      <c r="SYM134" s="41"/>
      <c r="SYN134" s="41"/>
      <c r="SYO134" s="42"/>
      <c r="SYP134" s="41"/>
      <c r="SYQ134" s="43"/>
      <c r="SYR134" s="44"/>
      <c r="SYS134" s="41"/>
      <c r="SYT134" s="41"/>
      <c r="SYU134" s="41"/>
      <c r="SYV134" s="38"/>
      <c r="SYW134" s="38"/>
      <c r="SYX134" s="38"/>
      <c r="SYY134" s="38"/>
      <c r="SYZ134" s="39"/>
      <c r="SZA134" s="40"/>
      <c r="SZB134" s="41"/>
      <c r="SZC134" s="41"/>
      <c r="SZD134" s="41"/>
      <c r="SZE134" s="42"/>
      <c r="SZF134" s="41"/>
      <c r="SZG134" s="43"/>
      <c r="SZH134" s="44"/>
      <c r="SZI134" s="41"/>
      <c r="SZJ134" s="41"/>
      <c r="SZK134" s="41"/>
      <c r="SZL134" s="38"/>
      <c r="SZM134" s="38"/>
      <c r="SZN134" s="38"/>
      <c r="SZO134" s="38"/>
      <c r="SZP134" s="39"/>
      <c r="SZQ134" s="40"/>
      <c r="SZR134" s="41"/>
      <c r="SZS134" s="41"/>
      <c r="SZT134" s="41"/>
      <c r="SZU134" s="42"/>
      <c r="SZV134" s="41"/>
      <c r="SZW134" s="43"/>
      <c r="SZX134" s="44"/>
      <c r="SZY134" s="41"/>
      <c r="SZZ134" s="41"/>
      <c r="TAA134" s="41"/>
      <c r="TAB134" s="38"/>
      <c r="TAC134" s="38"/>
      <c r="TAD134" s="38"/>
      <c r="TAE134" s="38"/>
      <c r="TAF134" s="39"/>
      <c r="TAG134" s="40"/>
      <c r="TAH134" s="41"/>
      <c r="TAI134" s="41"/>
      <c r="TAJ134" s="41"/>
      <c r="TAK134" s="42"/>
      <c r="TAL134" s="41"/>
      <c r="TAM134" s="43"/>
      <c r="TAN134" s="44"/>
      <c r="TAO134" s="41"/>
      <c r="TAP134" s="41"/>
      <c r="TAQ134" s="41"/>
      <c r="TAR134" s="38"/>
      <c r="TAS134" s="38"/>
      <c r="TAT134" s="38"/>
      <c r="TAU134" s="38"/>
      <c r="TAV134" s="39"/>
      <c r="TAW134" s="40"/>
      <c r="TAX134" s="41"/>
      <c r="TAY134" s="41"/>
      <c r="TAZ134" s="41"/>
      <c r="TBA134" s="42"/>
      <c r="TBB134" s="41"/>
      <c r="TBC134" s="43"/>
      <c r="TBD134" s="44"/>
      <c r="TBE134" s="41"/>
      <c r="TBF134" s="41"/>
      <c r="TBG134" s="41"/>
      <c r="TBH134" s="38"/>
      <c r="TBI134" s="38"/>
      <c r="TBJ134" s="38"/>
      <c r="TBK134" s="38"/>
      <c r="TBL134" s="39"/>
      <c r="TBM134" s="40"/>
      <c r="TBN134" s="41"/>
      <c r="TBO134" s="41"/>
      <c r="TBP134" s="41"/>
      <c r="TBQ134" s="42"/>
      <c r="TBR134" s="41"/>
      <c r="TBS134" s="43"/>
      <c r="TBT134" s="44"/>
      <c r="TBU134" s="41"/>
      <c r="TBV134" s="41"/>
      <c r="TBW134" s="41"/>
      <c r="TBX134" s="38"/>
      <c r="TBY134" s="38"/>
      <c r="TBZ134" s="38"/>
      <c r="TCA134" s="38"/>
      <c r="TCB134" s="39"/>
      <c r="TCC134" s="40"/>
      <c r="TCD134" s="41"/>
      <c r="TCE134" s="41"/>
      <c r="TCF134" s="41"/>
      <c r="TCG134" s="42"/>
      <c r="TCH134" s="41"/>
      <c r="TCI134" s="43"/>
      <c r="TCJ134" s="44"/>
      <c r="TCK134" s="41"/>
      <c r="TCL134" s="41"/>
      <c r="TCM134" s="41"/>
      <c r="TCN134" s="38"/>
      <c r="TCO134" s="38"/>
      <c r="TCP134" s="38"/>
      <c r="TCQ134" s="38"/>
      <c r="TCR134" s="39"/>
      <c r="TCS134" s="40"/>
      <c r="TCT134" s="41"/>
      <c r="TCU134" s="41"/>
      <c r="TCV134" s="41"/>
      <c r="TCW134" s="42"/>
      <c r="TCX134" s="41"/>
      <c r="TCY134" s="43"/>
      <c r="TCZ134" s="44"/>
      <c r="TDA134" s="41"/>
      <c r="TDB134" s="41"/>
      <c r="TDC134" s="41"/>
      <c r="TDD134" s="38"/>
      <c r="TDE134" s="38"/>
      <c r="TDF134" s="38"/>
      <c r="TDG134" s="38"/>
      <c r="TDH134" s="39"/>
      <c r="TDI134" s="40"/>
      <c r="TDJ134" s="41"/>
      <c r="TDK134" s="41"/>
      <c r="TDL134" s="41"/>
      <c r="TDM134" s="42"/>
      <c r="TDN134" s="41"/>
      <c r="TDO134" s="43"/>
      <c r="TDP134" s="44"/>
      <c r="TDQ134" s="41"/>
      <c r="TDR134" s="41"/>
      <c r="TDS134" s="41"/>
      <c r="TDT134" s="38"/>
      <c r="TDU134" s="38"/>
      <c r="TDV134" s="38"/>
      <c r="TDW134" s="38"/>
      <c r="TDX134" s="39"/>
      <c r="TDY134" s="40"/>
      <c r="TDZ134" s="41"/>
      <c r="TEA134" s="41"/>
      <c r="TEB134" s="41"/>
      <c r="TEC134" s="42"/>
      <c r="TED134" s="41"/>
      <c r="TEE134" s="43"/>
      <c r="TEF134" s="44"/>
      <c r="TEG134" s="41"/>
      <c r="TEH134" s="41"/>
      <c r="TEI134" s="41"/>
      <c r="TEJ134" s="38"/>
      <c r="TEK134" s="38"/>
      <c r="TEL134" s="38"/>
      <c r="TEM134" s="38"/>
      <c r="TEN134" s="39"/>
      <c r="TEO134" s="40"/>
      <c r="TEP134" s="41"/>
      <c r="TEQ134" s="41"/>
      <c r="TER134" s="41"/>
      <c r="TES134" s="42"/>
      <c r="TET134" s="41"/>
      <c r="TEU134" s="43"/>
      <c r="TEV134" s="44"/>
      <c r="TEW134" s="41"/>
      <c r="TEX134" s="41"/>
      <c r="TEY134" s="41"/>
      <c r="TEZ134" s="38"/>
      <c r="TFA134" s="38"/>
      <c r="TFB134" s="38"/>
      <c r="TFC134" s="38"/>
      <c r="TFD134" s="39"/>
      <c r="TFE134" s="40"/>
      <c r="TFF134" s="41"/>
      <c r="TFG134" s="41"/>
      <c r="TFH134" s="41"/>
      <c r="TFI134" s="42"/>
      <c r="TFJ134" s="41"/>
      <c r="TFK134" s="43"/>
      <c r="TFL134" s="44"/>
      <c r="TFM134" s="41"/>
      <c r="TFN134" s="41"/>
      <c r="TFO134" s="41"/>
      <c r="TFP134" s="38"/>
      <c r="TFQ134" s="38"/>
      <c r="TFR134" s="38"/>
      <c r="TFS134" s="38"/>
      <c r="TFT134" s="39"/>
      <c r="TFU134" s="40"/>
      <c r="TFV134" s="41"/>
      <c r="TFW134" s="41"/>
      <c r="TFX134" s="41"/>
      <c r="TFY134" s="42"/>
      <c r="TFZ134" s="41"/>
      <c r="TGA134" s="43"/>
      <c r="TGB134" s="44"/>
      <c r="TGC134" s="41"/>
      <c r="TGD134" s="41"/>
      <c r="TGE134" s="41"/>
      <c r="TGF134" s="38"/>
      <c r="TGG134" s="38"/>
      <c r="TGH134" s="38"/>
      <c r="TGI134" s="38"/>
      <c r="TGJ134" s="39"/>
      <c r="TGK134" s="40"/>
      <c r="TGL134" s="41"/>
      <c r="TGM134" s="41"/>
      <c r="TGN134" s="41"/>
      <c r="TGO134" s="42"/>
      <c r="TGP134" s="41"/>
      <c r="TGQ134" s="43"/>
      <c r="TGR134" s="44"/>
      <c r="TGS134" s="41"/>
      <c r="TGT134" s="41"/>
      <c r="TGU134" s="41"/>
      <c r="TGV134" s="38"/>
      <c r="TGW134" s="38"/>
      <c r="TGX134" s="38"/>
      <c r="TGY134" s="38"/>
      <c r="TGZ134" s="39"/>
      <c r="THA134" s="40"/>
      <c r="THB134" s="41"/>
      <c r="THC134" s="41"/>
      <c r="THD134" s="41"/>
      <c r="THE134" s="42"/>
      <c r="THF134" s="41"/>
      <c r="THG134" s="43"/>
      <c r="THH134" s="44"/>
      <c r="THI134" s="41"/>
      <c r="THJ134" s="41"/>
      <c r="THK134" s="41"/>
      <c r="THL134" s="38"/>
      <c r="THM134" s="38"/>
      <c r="THN134" s="38"/>
      <c r="THO134" s="38"/>
      <c r="THP134" s="39"/>
      <c r="THQ134" s="40"/>
      <c r="THR134" s="41"/>
      <c r="THS134" s="41"/>
      <c r="THT134" s="41"/>
      <c r="THU134" s="42"/>
      <c r="THV134" s="41"/>
      <c r="THW134" s="43"/>
      <c r="THX134" s="44"/>
      <c r="THY134" s="41"/>
      <c r="THZ134" s="41"/>
      <c r="TIA134" s="41"/>
      <c r="TIB134" s="38"/>
      <c r="TIC134" s="38"/>
      <c r="TID134" s="38"/>
      <c r="TIE134" s="38"/>
      <c r="TIF134" s="39"/>
      <c r="TIG134" s="40"/>
      <c r="TIH134" s="41"/>
      <c r="TII134" s="41"/>
      <c r="TIJ134" s="41"/>
      <c r="TIK134" s="42"/>
      <c r="TIL134" s="41"/>
      <c r="TIM134" s="43"/>
      <c r="TIN134" s="44"/>
      <c r="TIO134" s="41"/>
      <c r="TIP134" s="41"/>
      <c r="TIQ134" s="41"/>
      <c r="TIR134" s="38"/>
      <c r="TIS134" s="38"/>
      <c r="TIT134" s="38"/>
      <c r="TIU134" s="38"/>
      <c r="TIV134" s="39"/>
      <c r="TIW134" s="40"/>
      <c r="TIX134" s="41"/>
      <c r="TIY134" s="41"/>
      <c r="TIZ134" s="41"/>
      <c r="TJA134" s="42"/>
      <c r="TJB134" s="41"/>
      <c r="TJC134" s="43"/>
      <c r="TJD134" s="44"/>
      <c r="TJE134" s="41"/>
      <c r="TJF134" s="41"/>
      <c r="TJG134" s="41"/>
      <c r="TJH134" s="38"/>
      <c r="TJI134" s="38"/>
      <c r="TJJ134" s="38"/>
      <c r="TJK134" s="38"/>
      <c r="TJL134" s="39"/>
      <c r="TJM134" s="40"/>
      <c r="TJN134" s="41"/>
      <c r="TJO134" s="41"/>
      <c r="TJP134" s="41"/>
      <c r="TJQ134" s="42"/>
      <c r="TJR134" s="41"/>
      <c r="TJS134" s="43"/>
      <c r="TJT134" s="44"/>
      <c r="TJU134" s="41"/>
      <c r="TJV134" s="41"/>
      <c r="TJW134" s="41"/>
      <c r="TJX134" s="38"/>
      <c r="TJY134" s="38"/>
      <c r="TJZ134" s="38"/>
      <c r="TKA134" s="38"/>
      <c r="TKB134" s="39"/>
      <c r="TKC134" s="40"/>
      <c r="TKD134" s="41"/>
      <c r="TKE134" s="41"/>
      <c r="TKF134" s="41"/>
      <c r="TKG134" s="42"/>
      <c r="TKH134" s="41"/>
      <c r="TKI134" s="43"/>
      <c r="TKJ134" s="44"/>
      <c r="TKK134" s="41"/>
      <c r="TKL134" s="41"/>
      <c r="TKM134" s="41"/>
      <c r="TKN134" s="38"/>
      <c r="TKO134" s="38"/>
      <c r="TKP134" s="38"/>
      <c r="TKQ134" s="38"/>
      <c r="TKR134" s="39"/>
      <c r="TKS134" s="40"/>
      <c r="TKT134" s="41"/>
      <c r="TKU134" s="41"/>
      <c r="TKV134" s="41"/>
      <c r="TKW134" s="42"/>
      <c r="TKX134" s="41"/>
      <c r="TKY134" s="43"/>
      <c r="TKZ134" s="44"/>
      <c r="TLA134" s="41"/>
      <c r="TLB134" s="41"/>
      <c r="TLC134" s="41"/>
      <c r="TLD134" s="38"/>
      <c r="TLE134" s="38"/>
      <c r="TLF134" s="38"/>
      <c r="TLG134" s="38"/>
      <c r="TLH134" s="39"/>
      <c r="TLI134" s="40"/>
      <c r="TLJ134" s="41"/>
      <c r="TLK134" s="41"/>
      <c r="TLL134" s="41"/>
      <c r="TLM134" s="42"/>
      <c r="TLN134" s="41"/>
      <c r="TLO134" s="43"/>
      <c r="TLP134" s="44"/>
      <c r="TLQ134" s="41"/>
      <c r="TLR134" s="41"/>
      <c r="TLS134" s="41"/>
      <c r="TLT134" s="38"/>
      <c r="TLU134" s="38"/>
      <c r="TLV134" s="38"/>
      <c r="TLW134" s="38"/>
      <c r="TLX134" s="39"/>
      <c r="TLY134" s="40"/>
      <c r="TLZ134" s="41"/>
      <c r="TMA134" s="41"/>
      <c r="TMB134" s="41"/>
      <c r="TMC134" s="42"/>
      <c r="TMD134" s="41"/>
      <c r="TME134" s="43"/>
      <c r="TMF134" s="44"/>
      <c r="TMG134" s="41"/>
      <c r="TMH134" s="41"/>
      <c r="TMI134" s="41"/>
      <c r="TMJ134" s="38"/>
      <c r="TMK134" s="38"/>
      <c r="TML134" s="38"/>
      <c r="TMM134" s="38"/>
      <c r="TMN134" s="39"/>
      <c r="TMO134" s="40"/>
      <c r="TMP134" s="41"/>
      <c r="TMQ134" s="41"/>
      <c r="TMR134" s="41"/>
      <c r="TMS134" s="42"/>
      <c r="TMT134" s="41"/>
      <c r="TMU134" s="43"/>
      <c r="TMV134" s="44"/>
      <c r="TMW134" s="41"/>
      <c r="TMX134" s="41"/>
      <c r="TMY134" s="41"/>
      <c r="TMZ134" s="38"/>
      <c r="TNA134" s="38"/>
      <c r="TNB134" s="38"/>
      <c r="TNC134" s="38"/>
      <c r="TND134" s="39"/>
      <c r="TNE134" s="40"/>
      <c r="TNF134" s="41"/>
      <c r="TNG134" s="41"/>
      <c r="TNH134" s="41"/>
      <c r="TNI134" s="42"/>
      <c r="TNJ134" s="41"/>
      <c r="TNK134" s="43"/>
      <c r="TNL134" s="44"/>
      <c r="TNM134" s="41"/>
      <c r="TNN134" s="41"/>
      <c r="TNO134" s="41"/>
      <c r="TNP134" s="38"/>
      <c r="TNQ134" s="38"/>
      <c r="TNR134" s="38"/>
      <c r="TNS134" s="38"/>
      <c r="TNT134" s="39"/>
      <c r="TNU134" s="40"/>
      <c r="TNV134" s="41"/>
      <c r="TNW134" s="41"/>
      <c r="TNX134" s="41"/>
      <c r="TNY134" s="42"/>
      <c r="TNZ134" s="41"/>
      <c r="TOA134" s="43"/>
      <c r="TOB134" s="44"/>
      <c r="TOC134" s="41"/>
      <c r="TOD134" s="41"/>
      <c r="TOE134" s="41"/>
      <c r="TOF134" s="38"/>
      <c r="TOG134" s="38"/>
      <c r="TOH134" s="38"/>
      <c r="TOI134" s="38"/>
      <c r="TOJ134" s="39"/>
      <c r="TOK134" s="40"/>
      <c r="TOL134" s="41"/>
      <c r="TOM134" s="41"/>
      <c r="TON134" s="41"/>
      <c r="TOO134" s="42"/>
      <c r="TOP134" s="41"/>
      <c r="TOQ134" s="43"/>
      <c r="TOR134" s="44"/>
      <c r="TOS134" s="41"/>
      <c r="TOT134" s="41"/>
      <c r="TOU134" s="41"/>
      <c r="TOV134" s="38"/>
      <c r="TOW134" s="38"/>
      <c r="TOX134" s="38"/>
      <c r="TOY134" s="38"/>
      <c r="TOZ134" s="39"/>
      <c r="TPA134" s="40"/>
      <c r="TPB134" s="41"/>
      <c r="TPC134" s="41"/>
      <c r="TPD134" s="41"/>
      <c r="TPE134" s="42"/>
      <c r="TPF134" s="41"/>
      <c r="TPG134" s="43"/>
      <c r="TPH134" s="44"/>
      <c r="TPI134" s="41"/>
      <c r="TPJ134" s="41"/>
      <c r="TPK134" s="41"/>
      <c r="TPL134" s="38"/>
      <c r="TPM134" s="38"/>
      <c r="TPN134" s="38"/>
      <c r="TPO134" s="38"/>
      <c r="TPP134" s="39"/>
      <c r="TPQ134" s="40"/>
      <c r="TPR134" s="41"/>
      <c r="TPS134" s="41"/>
      <c r="TPT134" s="41"/>
      <c r="TPU134" s="42"/>
      <c r="TPV134" s="41"/>
      <c r="TPW134" s="43"/>
      <c r="TPX134" s="44"/>
      <c r="TPY134" s="41"/>
      <c r="TPZ134" s="41"/>
      <c r="TQA134" s="41"/>
      <c r="TQB134" s="38"/>
      <c r="TQC134" s="38"/>
      <c r="TQD134" s="38"/>
      <c r="TQE134" s="38"/>
      <c r="TQF134" s="39"/>
      <c r="TQG134" s="40"/>
      <c r="TQH134" s="41"/>
      <c r="TQI134" s="41"/>
      <c r="TQJ134" s="41"/>
      <c r="TQK134" s="42"/>
      <c r="TQL134" s="41"/>
      <c r="TQM134" s="43"/>
      <c r="TQN134" s="44"/>
      <c r="TQO134" s="41"/>
      <c r="TQP134" s="41"/>
      <c r="TQQ134" s="41"/>
      <c r="TQR134" s="38"/>
      <c r="TQS134" s="38"/>
      <c r="TQT134" s="38"/>
      <c r="TQU134" s="38"/>
      <c r="TQV134" s="39"/>
      <c r="TQW134" s="40"/>
      <c r="TQX134" s="41"/>
      <c r="TQY134" s="41"/>
      <c r="TQZ134" s="41"/>
      <c r="TRA134" s="42"/>
      <c r="TRB134" s="41"/>
      <c r="TRC134" s="43"/>
      <c r="TRD134" s="44"/>
      <c r="TRE134" s="41"/>
      <c r="TRF134" s="41"/>
      <c r="TRG134" s="41"/>
      <c r="TRH134" s="38"/>
      <c r="TRI134" s="38"/>
      <c r="TRJ134" s="38"/>
      <c r="TRK134" s="38"/>
      <c r="TRL134" s="39"/>
      <c r="TRM134" s="40"/>
      <c r="TRN134" s="41"/>
      <c r="TRO134" s="41"/>
      <c r="TRP134" s="41"/>
      <c r="TRQ134" s="42"/>
      <c r="TRR134" s="41"/>
      <c r="TRS134" s="43"/>
      <c r="TRT134" s="44"/>
      <c r="TRU134" s="41"/>
      <c r="TRV134" s="41"/>
      <c r="TRW134" s="41"/>
      <c r="TRX134" s="38"/>
      <c r="TRY134" s="38"/>
      <c r="TRZ134" s="38"/>
      <c r="TSA134" s="38"/>
      <c r="TSB134" s="39"/>
      <c r="TSC134" s="40"/>
      <c r="TSD134" s="41"/>
      <c r="TSE134" s="41"/>
      <c r="TSF134" s="41"/>
      <c r="TSG134" s="42"/>
      <c r="TSH134" s="41"/>
      <c r="TSI134" s="43"/>
      <c r="TSJ134" s="44"/>
      <c r="TSK134" s="41"/>
      <c r="TSL134" s="41"/>
      <c r="TSM134" s="41"/>
      <c r="TSN134" s="38"/>
      <c r="TSO134" s="38"/>
      <c r="TSP134" s="38"/>
      <c r="TSQ134" s="38"/>
      <c r="TSR134" s="39"/>
      <c r="TSS134" s="40"/>
      <c r="TST134" s="41"/>
      <c r="TSU134" s="41"/>
      <c r="TSV134" s="41"/>
      <c r="TSW134" s="42"/>
      <c r="TSX134" s="41"/>
      <c r="TSY134" s="43"/>
      <c r="TSZ134" s="44"/>
      <c r="TTA134" s="41"/>
      <c r="TTB134" s="41"/>
      <c r="TTC134" s="41"/>
      <c r="TTD134" s="38"/>
      <c r="TTE134" s="38"/>
      <c r="TTF134" s="38"/>
      <c r="TTG134" s="38"/>
      <c r="TTH134" s="39"/>
      <c r="TTI134" s="40"/>
      <c r="TTJ134" s="41"/>
      <c r="TTK134" s="41"/>
      <c r="TTL134" s="41"/>
      <c r="TTM134" s="42"/>
      <c r="TTN134" s="41"/>
      <c r="TTO134" s="43"/>
      <c r="TTP134" s="44"/>
      <c r="TTQ134" s="41"/>
      <c r="TTR134" s="41"/>
      <c r="TTS134" s="41"/>
      <c r="TTT134" s="38"/>
      <c r="TTU134" s="38"/>
      <c r="TTV134" s="38"/>
      <c r="TTW134" s="38"/>
      <c r="TTX134" s="39"/>
      <c r="TTY134" s="40"/>
      <c r="TTZ134" s="41"/>
      <c r="TUA134" s="41"/>
      <c r="TUB134" s="41"/>
      <c r="TUC134" s="42"/>
      <c r="TUD134" s="41"/>
      <c r="TUE134" s="43"/>
      <c r="TUF134" s="44"/>
      <c r="TUG134" s="41"/>
      <c r="TUH134" s="41"/>
      <c r="TUI134" s="41"/>
      <c r="TUJ134" s="38"/>
      <c r="TUK134" s="38"/>
      <c r="TUL134" s="38"/>
      <c r="TUM134" s="38"/>
      <c r="TUN134" s="39"/>
      <c r="TUO134" s="40"/>
      <c r="TUP134" s="41"/>
      <c r="TUQ134" s="41"/>
      <c r="TUR134" s="41"/>
      <c r="TUS134" s="42"/>
      <c r="TUT134" s="41"/>
      <c r="TUU134" s="43"/>
      <c r="TUV134" s="44"/>
      <c r="TUW134" s="41"/>
      <c r="TUX134" s="41"/>
      <c r="TUY134" s="41"/>
      <c r="TUZ134" s="38"/>
      <c r="TVA134" s="38"/>
      <c r="TVB134" s="38"/>
      <c r="TVC134" s="38"/>
      <c r="TVD134" s="39"/>
      <c r="TVE134" s="40"/>
      <c r="TVF134" s="41"/>
      <c r="TVG134" s="41"/>
      <c r="TVH134" s="41"/>
      <c r="TVI134" s="42"/>
      <c r="TVJ134" s="41"/>
      <c r="TVK134" s="43"/>
      <c r="TVL134" s="44"/>
      <c r="TVM134" s="41"/>
      <c r="TVN134" s="41"/>
      <c r="TVO134" s="41"/>
      <c r="TVP134" s="38"/>
      <c r="TVQ134" s="38"/>
      <c r="TVR134" s="38"/>
      <c r="TVS134" s="38"/>
      <c r="TVT134" s="39"/>
      <c r="TVU134" s="40"/>
      <c r="TVV134" s="41"/>
      <c r="TVW134" s="41"/>
      <c r="TVX134" s="41"/>
      <c r="TVY134" s="42"/>
      <c r="TVZ134" s="41"/>
      <c r="TWA134" s="43"/>
      <c r="TWB134" s="44"/>
      <c r="TWC134" s="41"/>
      <c r="TWD134" s="41"/>
      <c r="TWE134" s="41"/>
      <c r="TWF134" s="38"/>
      <c r="TWG134" s="38"/>
      <c r="TWH134" s="38"/>
      <c r="TWI134" s="38"/>
      <c r="TWJ134" s="39"/>
      <c r="TWK134" s="40"/>
      <c r="TWL134" s="41"/>
      <c r="TWM134" s="41"/>
      <c r="TWN134" s="41"/>
      <c r="TWO134" s="42"/>
      <c r="TWP134" s="41"/>
      <c r="TWQ134" s="43"/>
      <c r="TWR134" s="44"/>
      <c r="TWS134" s="41"/>
      <c r="TWT134" s="41"/>
      <c r="TWU134" s="41"/>
      <c r="TWV134" s="38"/>
      <c r="TWW134" s="38"/>
      <c r="TWX134" s="38"/>
      <c r="TWY134" s="38"/>
      <c r="TWZ134" s="39"/>
      <c r="TXA134" s="40"/>
      <c r="TXB134" s="41"/>
      <c r="TXC134" s="41"/>
      <c r="TXD134" s="41"/>
      <c r="TXE134" s="42"/>
      <c r="TXF134" s="41"/>
      <c r="TXG134" s="43"/>
      <c r="TXH134" s="44"/>
      <c r="TXI134" s="41"/>
      <c r="TXJ134" s="41"/>
      <c r="TXK134" s="41"/>
      <c r="TXL134" s="38"/>
      <c r="TXM134" s="38"/>
      <c r="TXN134" s="38"/>
      <c r="TXO134" s="38"/>
      <c r="TXP134" s="39"/>
      <c r="TXQ134" s="40"/>
      <c r="TXR134" s="41"/>
      <c r="TXS134" s="41"/>
      <c r="TXT134" s="41"/>
      <c r="TXU134" s="42"/>
      <c r="TXV134" s="41"/>
      <c r="TXW134" s="43"/>
      <c r="TXX134" s="44"/>
      <c r="TXY134" s="41"/>
      <c r="TXZ134" s="41"/>
      <c r="TYA134" s="41"/>
      <c r="TYB134" s="38"/>
      <c r="TYC134" s="38"/>
      <c r="TYD134" s="38"/>
      <c r="TYE134" s="38"/>
      <c r="TYF134" s="39"/>
      <c r="TYG134" s="40"/>
      <c r="TYH134" s="41"/>
      <c r="TYI134" s="41"/>
      <c r="TYJ134" s="41"/>
      <c r="TYK134" s="42"/>
      <c r="TYL134" s="41"/>
      <c r="TYM134" s="43"/>
      <c r="TYN134" s="44"/>
      <c r="TYO134" s="41"/>
      <c r="TYP134" s="41"/>
      <c r="TYQ134" s="41"/>
      <c r="TYR134" s="38"/>
      <c r="TYS134" s="38"/>
      <c r="TYT134" s="38"/>
      <c r="TYU134" s="38"/>
      <c r="TYV134" s="39"/>
      <c r="TYW134" s="40"/>
      <c r="TYX134" s="41"/>
      <c r="TYY134" s="41"/>
      <c r="TYZ134" s="41"/>
      <c r="TZA134" s="42"/>
      <c r="TZB134" s="41"/>
      <c r="TZC134" s="43"/>
      <c r="TZD134" s="44"/>
      <c r="TZE134" s="41"/>
      <c r="TZF134" s="41"/>
      <c r="TZG134" s="41"/>
      <c r="TZH134" s="38"/>
      <c r="TZI134" s="38"/>
      <c r="TZJ134" s="38"/>
      <c r="TZK134" s="38"/>
      <c r="TZL134" s="39"/>
      <c r="TZM134" s="40"/>
      <c r="TZN134" s="41"/>
      <c r="TZO134" s="41"/>
      <c r="TZP134" s="41"/>
      <c r="TZQ134" s="42"/>
      <c r="TZR134" s="41"/>
      <c r="TZS134" s="43"/>
      <c r="TZT134" s="44"/>
      <c r="TZU134" s="41"/>
      <c r="TZV134" s="41"/>
      <c r="TZW134" s="41"/>
      <c r="TZX134" s="38"/>
      <c r="TZY134" s="38"/>
      <c r="TZZ134" s="38"/>
      <c r="UAA134" s="38"/>
      <c r="UAB134" s="39"/>
      <c r="UAC134" s="40"/>
      <c r="UAD134" s="41"/>
      <c r="UAE134" s="41"/>
      <c r="UAF134" s="41"/>
      <c r="UAG134" s="42"/>
      <c r="UAH134" s="41"/>
      <c r="UAI134" s="43"/>
      <c r="UAJ134" s="44"/>
      <c r="UAK134" s="41"/>
      <c r="UAL134" s="41"/>
      <c r="UAM134" s="41"/>
      <c r="UAN134" s="38"/>
      <c r="UAO134" s="38"/>
      <c r="UAP134" s="38"/>
      <c r="UAQ134" s="38"/>
      <c r="UAR134" s="39"/>
      <c r="UAS134" s="40"/>
      <c r="UAT134" s="41"/>
      <c r="UAU134" s="41"/>
      <c r="UAV134" s="41"/>
      <c r="UAW134" s="42"/>
      <c r="UAX134" s="41"/>
      <c r="UAY134" s="43"/>
      <c r="UAZ134" s="44"/>
      <c r="UBA134" s="41"/>
      <c r="UBB134" s="41"/>
      <c r="UBC134" s="41"/>
      <c r="UBD134" s="38"/>
      <c r="UBE134" s="38"/>
      <c r="UBF134" s="38"/>
      <c r="UBG134" s="38"/>
      <c r="UBH134" s="39"/>
      <c r="UBI134" s="40"/>
      <c r="UBJ134" s="41"/>
      <c r="UBK134" s="41"/>
      <c r="UBL134" s="41"/>
      <c r="UBM134" s="42"/>
      <c r="UBN134" s="41"/>
      <c r="UBO134" s="43"/>
      <c r="UBP134" s="44"/>
      <c r="UBQ134" s="41"/>
      <c r="UBR134" s="41"/>
      <c r="UBS134" s="41"/>
      <c r="UBT134" s="38"/>
      <c r="UBU134" s="38"/>
      <c r="UBV134" s="38"/>
      <c r="UBW134" s="38"/>
      <c r="UBX134" s="39"/>
      <c r="UBY134" s="40"/>
      <c r="UBZ134" s="41"/>
      <c r="UCA134" s="41"/>
      <c r="UCB134" s="41"/>
      <c r="UCC134" s="42"/>
      <c r="UCD134" s="41"/>
      <c r="UCE134" s="43"/>
      <c r="UCF134" s="44"/>
      <c r="UCG134" s="41"/>
      <c r="UCH134" s="41"/>
      <c r="UCI134" s="41"/>
      <c r="UCJ134" s="38"/>
      <c r="UCK134" s="38"/>
      <c r="UCL134" s="38"/>
      <c r="UCM134" s="38"/>
      <c r="UCN134" s="39"/>
      <c r="UCO134" s="40"/>
      <c r="UCP134" s="41"/>
      <c r="UCQ134" s="41"/>
      <c r="UCR134" s="41"/>
      <c r="UCS134" s="42"/>
      <c r="UCT134" s="41"/>
      <c r="UCU134" s="43"/>
      <c r="UCV134" s="44"/>
      <c r="UCW134" s="41"/>
      <c r="UCX134" s="41"/>
      <c r="UCY134" s="41"/>
      <c r="UCZ134" s="38"/>
      <c r="UDA134" s="38"/>
      <c r="UDB134" s="38"/>
      <c r="UDC134" s="38"/>
      <c r="UDD134" s="39"/>
      <c r="UDE134" s="40"/>
      <c r="UDF134" s="41"/>
      <c r="UDG134" s="41"/>
      <c r="UDH134" s="41"/>
      <c r="UDI134" s="42"/>
      <c r="UDJ134" s="41"/>
      <c r="UDK134" s="43"/>
      <c r="UDL134" s="44"/>
      <c r="UDM134" s="41"/>
      <c r="UDN134" s="41"/>
      <c r="UDO134" s="41"/>
      <c r="UDP134" s="38"/>
      <c r="UDQ134" s="38"/>
      <c r="UDR134" s="38"/>
      <c r="UDS134" s="38"/>
      <c r="UDT134" s="39"/>
      <c r="UDU134" s="40"/>
      <c r="UDV134" s="41"/>
      <c r="UDW134" s="41"/>
      <c r="UDX134" s="41"/>
      <c r="UDY134" s="42"/>
      <c r="UDZ134" s="41"/>
      <c r="UEA134" s="43"/>
      <c r="UEB134" s="44"/>
      <c r="UEC134" s="41"/>
      <c r="UED134" s="41"/>
      <c r="UEE134" s="41"/>
      <c r="UEF134" s="38"/>
      <c r="UEG134" s="38"/>
      <c r="UEH134" s="38"/>
      <c r="UEI134" s="38"/>
      <c r="UEJ134" s="39"/>
      <c r="UEK134" s="40"/>
      <c r="UEL134" s="41"/>
      <c r="UEM134" s="41"/>
      <c r="UEN134" s="41"/>
      <c r="UEO134" s="42"/>
      <c r="UEP134" s="41"/>
      <c r="UEQ134" s="43"/>
      <c r="UER134" s="44"/>
      <c r="UES134" s="41"/>
      <c r="UET134" s="41"/>
      <c r="UEU134" s="41"/>
      <c r="UEV134" s="38"/>
      <c r="UEW134" s="38"/>
      <c r="UEX134" s="38"/>
      <c r="UEY134" s="38"/>
      <c r="UEZ134" s="39"/>
      <c r="UFA134" s="40"/>
      <c r="UFB134" s="41"/>
      <c r="UFC134" s="41"/>
      <c r="UFD134" s="41"/>
      <c r="UFE134" s="42"/>
      <c r="UFF134" s="41"/>
      <c r="UFG134" s="43"/>
      <c r="UFH134" s="44"/>
      <c r="UFI134" s="41"/>
      <c r="UFJ134" s="41"/>
      <c r="UFK134" s="41"/>
      <c r="UFL134" s="38"/>
      <c r="UFM134" s="38"/>
      <c r="UFN134" s="38"/>
      <c r="UFO134" s="38"/>
      <c r="UFP134" s="39"/>
      <c r="UFQ134" s="40"/>
      <c r="UFR134" s="41"/>
      <c r="UFS134" s="41"/>
      <c r="UFT134" s="41"/>
      <c r="UFU134" s="42"/>
      <c r="UFV134" s="41"/>
      <c r="UFW134" s="43"/>
      <c r="UFX134" s="44"/>
      <c r="UFY134" s="41"/>
      <c r="UFZ134" s="41"/>
      <c r="UGA134" s="41"/>
      <c r="UGB134" s="38"/>
      <c r="UGC134" s="38"/>
      <c r="UGD134" s="38"/>
      <c r="UGE134" s="38"/>
      <c r="UGF134" s="39"/>
      <c r="UGG134" s="40"/>
      <c r="UGH134" s="41"/>
      <c r="UGI134" s="41"/>
      <c r="UGJ134" s="41"/>
      <c r="UGK134" s="42"/>
      <c r="UGL134" s="41"/>
      <c r="UGM134" s="43"/>
      <c r="UGN134" s="44"/>
      <c r="UGO134" s="41"/>
      <c r="UGP134" s="41"/>
      <c r="UGQ134" s="41"/>
      <c r="UGR134" s="38"/>
      <c r="UGS134" s="38"/>
      <c r="UGT134" s="38"/>
      <c r="UGU134" s="38"/>
      <c r="UGV134" s="39"/>
      <c r="UGW134" s="40"/>
      <c r="UGX134" s="41"/>
      <c r="UGY134" s="41"/>
      <c r="UGZ134" s="41"/>
      <c r="UHA134" s="42"/>
      <c r="UHB134" s="41"/>
      <c r="UHC134" s="43"/>
      <c r="UHD134" s="44"/>
      <c r="UHE134" s="41"/>
      <c r="UHF134" s="41"/>
      <c r="UHG134" s="41"/>
      <c r="UHH134" s="38"/>
      <c r="UHI134" s="38"/>
      <c r="UHJ134" s="38"/>
      <c r="UHK134" s="38"/>
      <c r="UHL134" s="39"/>
      <c r="UHM134" s="40"/>
      <c r="UHN134" s="41"/>
      <c r="UHO134" s="41"/>
      <c r="UHP134" s="41"/>
      <c r="UHQ134" s="42"/>
      <c r="UHR134" s="41"/>
      <c r="UHS134" s="43"/>
      <c r="UHT134" s="44"/>
      <c r="UHU134" s="41"/>
      <c r="UHV134" s="41"/>
      <c r="UHW134" s="41"/>
      <c r="UHX134" s="38"/>
      <c r="UHY134" s="38"/>
      <c r="UHZ134" s="38"/>
      <c r="UIA134" s="38"/>
      <c r="UIB134" s="39"/>
      <c r="UIC134" s="40"/>
      <c r="UID134" s="41"/>
      <c r="UIE134" s="41"/>
      <c r="UIF134" s="41"/>
      <c r="UIG134" s="42"/>
      <c r="UIH134" s="41"/>
      <c r="UII134" s="43"/>
      <c r="UIJ134" s="44"/>
      <c r="UIK134" s="41"/>
      <c r="UIL134" s="41"/>
      <c r="UIM134" s="41"/>
      <c r="UIN134" s="38"/>
      <c r="UIO134" s="38"/>
      <c r="UIP134" s="38"/>
      <c r="UIQ134" s="38"/>
      <c r="UIR134" s="39"/>
      <c r="UIS134" s="40"/>
      <c r="UIT134" s="41"/>
      <c r="UIU134" s="41"/>
      <c r="UIV134" s="41"/>
      <c r="UIW134" s="42"/>
      <c r="UIX134" s="41"/>
      <c r="UIY134" s="43"/>
      <c r="UIZ134" s="44"/>
      <c r="UJA134" s="41"/>
      <c r="UJB134" s="41"/>
      <c r="UJC134" s="41"/>
      <c r="UJD134" s="38"/>
      <c r="UJE134" s="38"/>
      <c r="UJF134" s="38"/>
      <c r="UJG134" s="38"/>
      <c r="UJH134" s="39"/>
      <c r="UJI134" s="40"/>
      <c r="UJJ134" s="41"/>
      <c r="UJK134" s="41"/>
      <c r="UJL134" s="41"/>
      <c r="UJM134" s="42"/>
      <c r="UJN134" s="41"/>
      <c r="UJO134" s="43"/>
      <c r="UJP134" s="44"/>
      <c r="UJQ134" s="41"/>
      <c r="UJR134" s="41"/>
      <c r="UJS134" s="41"/>
      <c r="UJT134" s="38"/>
      <c r="UJU134" s="38"/>
      <c r="UJV134" s="38"/>
      <c r="UJW134" s="38"/>
      <c r="UJX134" s="39"/>
      <c r="UJY134" s="40"/>
      <c r="UJZ134" s="41"/>
      <c r="UKA134" s="41"/>
      <c r="UKB134" s="41"/>
      <c r="UKC134" s="42"/>
      <c r="UKD134" s="41"/>
      <c r="UKE134" s="43"/>
      <c r="UKF134" s="44"/>
      <c r="UKG134" s="41"/>
      <c r="UKH134" s="41"/>
      <c r="UKI134" s="41"/>
      <c r="UKJ134" s="38"/>
      <c r="UKK134" s="38"/>
      <c r="UKL134" s="38"/>
      <c r="UKM134" s="38"/>
      <c r="UKN134" s="39"/>
      <c r="UKO134" s="40"/>
      <c r="UKP134" s="41"/>
      <c r="UKQ134" s="41"/>
      <c r="UKR134" s="41"/>
      <c r="UKS134" s="42"/>
      <c r="UKT134" s="41"/>
      <c r="UKU134" s="43"/>
      <c r="UKV134" s="44"/>
      <c r="UKW134" s="41"/>
      <c r="UKX134" s="41"/>
      <c r="UKY134" s="41"/>
      <c r="UKZ134" s="38"/>
      <c r="ULA134" s="38"/>
      <c r="ULB134" s="38"/>
      <c r="ULC134" s="38"/>
      <c r="ULD134" s="39"/>
      <c r="ULE134" s="40"/>
      <c r="ULF134" s="41"/>
      <c r="ULG134" s="41"/>
      <c r="ULH134" s="41"/>
      <c r="ULI134" s="42"/>
      <c r="ULJ134" s="41"/>
      <c r="ULK134" s="43"/>
      <c r="ULL134" s="44"/>
      <c r="ULM134" s="41"/>
      <c r="ULN134" s="41"/>
      <c r="ULO134" s="41"/>
      <c r="ULP134" s="38"/>
      <c r="ULQ134" s="38"/>
      <c r="ULR134" s="38"/>
      <c r="ULS134" s="38"/>
      <c r="ULT134" s="39"/>
      <c r="ULU134" s="40"/>
      <c r="ULV134" s="41"/>
      <c r="ULW134" s="41"/>
      <c r="ULX134" s="41"/>
      <c r="ULY134" s="42"/>
      <c r="ULZ134" s="41"/>
      <c r="UMA134" s="43"/>
      <c r="UMB134" s="44"/>
      <c r="UMC134" s="41"/>
      <c r="UMD134" s="41"/>
      <c r="UME134" s="41"/>
      <c r="UMF134" s="38"/>
      <c r="UMG134" s="38"/>
      <c r="UMH134" s="38"/>
      <c r="UMI134" s="38"/>
      <c r="UMJ134" s="39"/>
      <c r="UMK134" s="40"/>
      <c r="UML134" s="41"/>
      <c r="UMM134" s="41"/>
      <c r="UMN134" s="41"/>
      <c r="UMO134" s="42"/>
      <c r="UMP134" s="41"/>
      <c r="UMQ134" s="43"/>
      <c r="UMR134" s="44"/>
      <c r="UMS134" s="41"/>
      <c r="UMT134" s="41"/>
      <c r="UMU134" s="41"/>
      <c r="UMV134" s="38"/>
      <c r="UMW134" s="38"/>
      <c r="UMX134" s="38"/>
      <c r="UMY134" s="38"/>
      <c r="UMZ134" s="39"/>
      <c r="UNA134" s="40"/>
      <c r="UNB134" s="41"/>
      <c r="UNC134" s="41"/>
      <c r="UND134" s="41"/>
      <c r="UNE134" s="42"/>
      <c r="UNF134" s="41"/>
      <c r="UNG134" s="43"/>
      <c r="UNH134" s="44"/>
      <c r="UNI134" s="41"/>
      <c r="UNJ134" s="41"/>
      <c r="UNK134" s="41"/>
      <c r="UNL134" s="38"/>
      <c r="UNM134" s="38"/>
      <c r="UNN134" s="38"/>
      <c r="UNO134" s="38"/>
      <c r="UNP134" s="39"/>
      <c r="UNQ134" s="40"/>
      <c r="UNR134" s="41"/>
      <c r="UNS134" s="41"/>
      <c r="UNT134" s="41"/>
      <c r="UNU134" s="42"/>
      <c r="UNV134" s="41"/>
      <c r="UNW134" s="43"/>
      <c r="UNX134" s="44"/>
      <c r="UNY134" s="41"/>
      <c r="UNZ134" s="41"/>
      <c r="UOA134" s="41"/>
      <c r="UOB134" s="38"/>
      <c r="UOC134" s="38"/>
      <c r="UOD134" s="38"/>
      <c r="UOE134" s="38"/>
      <c r="UOF134" s="39"/>
      <c r="UOG134" s="40"/>
      <c r="UOH134" s="41"/>
      <c r="UOI134" s="41"/>
      <c r="UOJ134" s="41"/>
      <c r="UOK134" s="42"/>
      <c r="UOL134" s="41"/>
      <c r="UOM134" s="43"/>
      <c r="UON134" s="44"/>
      <c r="UOO134" s="41"/>
      <c r="UOP134" s="41"/>
      <c r="UOQ134" s="41"/>
      <c r="UOR134" s="38"/>
      <c r="UOS134" s="38"/>
      <c r="UOT134" s="38"/>
      <c r="UOU134" s="38"/>
      <c r="UOV134" s="39"/>
      <c r="UOW134" s="40"/>
      <c r="UOX134" s="41"/>
      <c r="UOY134" s="41"/>
      <c r="UOZ134" s="41"/>
      <c r="UPA134" s="42"/>
      <c r="UPB134" s="41"/>
      <c r="UPC134" s="43"/>
      <c r="UPD134" s="44"/>
      <c r="UPE134" s="41"/>
      <c r="UPF134" s="41"/>
      <c r="UPG134" s="41"/>
      <c r="UPH134" s="38"/>
      <c r="UPI134" s="38"/>
      <c r="UPJ134" s="38"/>
      <c r="UPK134" s="38"/>
      <c r="UPL134" s="39"/>
      <c r="UPM134" s="40"/>
      <c r="UPN134" s="41"/>
      <c r="UPO134" s="41"/>
      <c r="UPP134" s="41"/>
      <c r="UPQ134" s="42"/>
      <c r="UPR134" s="41"/>
      <c r="UPS134" s="43"/>
      <c r="UPT134" s="44"/>
      <c r="UPU134" s="41"/>
      <c r="UPV134" s="41"/>
      <c r="UPW134" s="41"/>
      <c r="UPX134" s="38"/>
      <c r="UPY134" s="38"/>
      <c r="UPZ134" s="38"/>
      <c r="UQA134" s="38"/>
      <c r="UQB134" s="39"/>
      <c r="UQC134" s="40"/>
      <c r="UQD134" s="41"/>
      <c r="UQE134" s="41"/>
      <c r="UQF134" s="41"/>
      <c r="UQG134" s="42"/>
      <c r="UQH134" s="41"/>
      <c r="UQI134" s="43"/>
      <c r="UQJ134" s="44"/>
      <c r="UQK134" s="41"/>
      <c r="UQL134" s="41"/>
      <c r="UQM134" s="41"/>
      <c r="UQN134" s="38"/>
      <c r="UQO134" s="38"/>
      <c r="UQP134" s="38"/>
      <c r="UQQ134" s="38"/>
      <c r="UQR134" s="39"/>
      <c r="UQS134" s="40"/>
      <c r="UQT134" s="41"/>
      <c r="UQU134" s="41"/>
      <c r="UQV134" s="41"/>
      <c r="UQW134" s="42"/>
      <c r="UQX134" s="41"/>
      <c r="UQY134" s="43"/>
      <c r="UQZ134" s="44"/>
      <c r="URA134" s="41"/>
      <c r="URB134" s="41"/>
      <c r="URC134" s="41"/>
      <c r="URD134" s="38"/>
      <c r="URE134" s="38"/>
      <c r="URF134" s="38"/>
      <c r="URG134" s="38"/>
      <c r="URH134" s="39"/>
      <c r="URI134" s="40"/>
      <c r="URJ134" s="41"/>
      <c r="URK134" s="41"/>
      <c r="URL134" s="41"/>
      <c r="URM134" s="42"/>
      <c r="URN134" s="41"/>
      <c r="URO134" s="43"/>
      <c r="URP134" s="44"/>
      <c r="URQ134" s="41"/>
      <c r="URR134" s="41"/>
      <c r="URS134" s="41"/>
      <c r="URT134" s="38"/>
      <c r="URU134" s="38"/>
      <c r="URV134" s="38"/>
      <c r="URW134" s="38"/>
      <c r="URX134" s="39"/>
      <c r="URY134" s="40"/>
      <c r="URZ134" s="41"/>
      <c r="USA134" s="41"/>
      <c r="USB134" s="41"/>
      <c r="USC134" s="42"/>
      <c r="USD134" s="41"/>
      <c r="USE134" s="43"/>
      <c r="USF134" s="44"/>
      <c r="USG134" s="41"/>
      <c r="USH134" s="41"/>
      <c r="USI134" s="41"/>
      <c r="USJ134" s="38"/>
      <c r="USK134" s="38"/>
      <c r="USL134" s="38"/>
      <c r="USM134" s="38"/>
      <c r="USN134" s="39"/>
      <c r="USO134" s="40"/>
      <c r="USP134" s="41"/>
      <c r="USQ134" s="41"/>
      <c r="USR134" s="41"/>
      <c r="USS134" s="42"/>
      <c r="UST134" s="41"/>
      <c r="USU134" s="43"/>
      <c r="USV134" s="44"/>
      <c r="USW134" s="41"/>
      <c r="USX134" s="41"/>
      <c r="USY134" s="41"/>
      <c r="USZ134" s="38"/>
      <c r="UTA134" s="38"/>
      <c r="UTB134" s="38"/>
      <c r="UTC134" s="38"/>
      <c r="UTD134" s="39"/>
      <c r="UTE134" s="40"/>
      <c r="UTF134" s="41"/>
      <c r="UTG134" s="41"/>
      <c r="UTH134" s="41"/>
      <c r="UTI134" s="42"/>
      <c r="UTJ134" s="41"/>
      <c r="UTK134" s="43"/>
      <c r="UTL134" s="44"/>
      <c r="UTM134" s="41"/>
      <c r="UTN134" s="41"/>
      <c r="UTO134" s="41"/>
      <c r="UTP134" s="38"/>
      <c r="UTQ134" s="38"/>
      <c r="UTR134" s="38"/>
      <c r="UTS134" s="38"/>
      <c r="UTT134" s="39"/>
      <c r="UTU134" s="40"/>
      <c r="UTV134" s="41"/>
      <c r="UTW134" s="41"/>
      <c r="UTX134" s="41"/>
      <c r="UTY134" s="42"/>
      <c r="UTZ134" s="41"/>
      <c r="UUA134" s="43"/>
      <c r="UUB134" s="44"/>
      <c r="UUC134" s="41"/>
      <c r="UUD134" s="41"/>
      <c r="UUE134" s="41"/>
      <c r="UUF134" s="38"/>
      <c r="UUG134" s="38"/>
      <c r="UUH134" s="38"/>
      <c r="UUI134" s="38"/>
      <c r="UUJ134" s="39"/>
      <c r="UUK134" s="40"/>
      <c r="UUL134" s="41"/>
      <c r="UUM134" s="41"/>
      <c r="UUN134" s="41"/>
      <c r="UUO134" s="42"/>
      <c r="UUP134" s="41"/>
      <c r="UUQ134" s="43"/>
      <c r="UUR134" s="44"/>
      <c r="UUS134" s="41"/>
      <c r="UUT134" s="41"/>
      <c r="UUU134" s="41"/>
      <c r="UUV134" s="38"/>
      <c r="UUW134" s="38"/>
      <c r="UUX134" s="38"/>
      <c r="UUY134" s="38"/>
      <c r="UUZ134" s="39"/>
      <c r="UVA134" s="40"/>
      <c r="UVB134" s="41"/>
      <c r="UVC134" s="41"/>
      <c r="UVD134" s="41"/>
      <c r="UVE134" s="42"/>
      <c r="UVF134" s="41"/>
      <c r="UVG134" s="43"/>
      <c r="UVH134" s="44"/>
      <c r="UVI134" s="41"/>
      <c r="UVJ134" s="41"/>
      <c r="UVK134" s="41"/>
      <c r="UVL134" s="38"/>
      <c r="UVM134" s="38"/>
      <c r="UVN134" s="38"/>
      <c r="UVO134" s="38"/>
      <c r="UVP134" s="39"/>
      <c r="UVQ134" s="40"/>
      <c r="UVR134" s="41"/>
      <c r="UVS134" s="41"/>
      <c r="UVT134" s="41"/>
      <c r="UVU134" s="42"/>
      <c r="UVV134" s="41"/>
      <c r="UVW134" s="43"/>
      <c r="UVX134" s="44"/>
      <c r="UVY134" s="41"/>
      <c r="UVZ134" s="41"/>
      <c r="UWA134" s="41"/>
      <c r="UWB134" s="38"/>
      <c r="UWC134" s="38"/>
      <c r="UWD134" s="38"/>
      <c r="UWE134" s="38"/>
      <c r="UWF134" s="39"/>
      <c r="UWG134" s="40"/>
      <c r="UWH134" s="41"/>
      <c r="UWI134" s="41"/>
      <c r="UWJ134" s="41"/>
      <c r="UWK134" s="42"/>
      <c r="UWL134" s="41"/>
      <c r="UWM134" s="43"/>
      <c r="UWN134" s="44"/>
      <c r="UWO134" s="41"/>
      <c r="UWP134" s="41"/>
      <c r="UWQ134" s="41"/>
      <c r="UWR134" s="38"/>
      <c r="UWS134" s="38"/>
      <c r="UWT134" s="38"/>
      <c r="UWU134" s="38"/>
      <c r="UWV134" s="39"/>
      <c r="UWW134" s="40"/>
      <c r="UWX134" s="41"/>
      <c r="UWY134" s="41"/>
      <c r="UWZ134" s="41"/>
      <c r="UXA134" s="42"/>
      <c r="UXB134" s="41"/>
      <c r="UXC134" s="43"/>
      <c r="UXD134" s="44"/>
      <c r="UXE134" s="41"/>
      <c r="UXF134" s="41"/>
      <c r="UXG134" s="41"/>
      <c r="UXH134" s="38"/>
      <c r="UXI134" s="38"/>
      <c r="UXJ134" s="38"/>
      <c r="UXK134" s="38"/>
      <c r="UXL134" s="39"/>
      <c r="UXM134" s="40"/>
      <c r="UXN134" s="41"/>
      <c r="UXO134" s="41"/>
      <c r="UXP134" s="41"/>
      <c r="UXQ134" s="42"/>
      <c r="UXR134" s="41"/>
      <c r="UXS134" s="43"/>
      <c r="UXT134" s="44"/>
      <c r="UXU134" s="41"/>
      <c r="UXV134" s="41"/>
      <c r="UXW134" s="41"/>
      <c r="UXX134" s="38"/>
      <c r="UXY134" s="38"/>
      <c r="UXZ134" s="38"/>
      <c r="UYA134" s="38"/>
      <c r="UYB134" s="39"/>
      <c r="UYC134" s="40"/>
      <c r="UYD134" s="41"/>
      <c r="UYE134" s="41"/>
      <c r="UYF134" s="41"/>
      <c r="UYG134" s="42"/>
      <c r="UYH134" s="41"/>
      <c r="UYI134" s="43"/>
      <c r="UYJ134" s="44"/>
      <c r="UYK134" s="41"/>
      <c r="UYL134" s="41"/>
      <c r="UYM134" s="41"/>
      <c r="UYN134" s="38"/>
      <c r="UYO134" s="38"/>
      <c r="UYP134" s="38"/>
      <c r="UYQ134" s="38"/>
      <c r="UYR134" s="39"/>
      <c r="UYS134" s="40"/>
      <c r="UYT134" s="41"/>
      <c r="UYU134" s="41"/>
      <c r="UYV134" s="41"/>
      <c r="UYW134" s="42"/>
      <c r="UYX134" s="41"/>
      <c r="UYY134" s="43"/>
      <c r="UYZ134" s="44"/>
      <c r="UZA134" s="41"/>
      <c r="UZB134" s="41"/>
      <c r="UZC134" s="41"/>
      <c r="UZD134" s="38"/>
      <c r="UZE134" s="38"/>
      <c r="UZF134" s="38"/>
      <c r="UZG134" s="38"/>
      <c r="UZH134" s="39"/>
      <c r="UZI134" s="40"/>
      <c r="UZJ134" s="41"/>
      <c r="UZK134" s="41"/>
      <c r="UZL134" s="41"/>
      <c r="UZM134" s="42"/>
      <c r="UZN134" s="41"/>
      <c r="UZO134" s="43"/>
      <c r="UZP134" s="44"/>
      <c r="UZQ134" s="41"/>
      <c r="UZR134" s="41"/>
      <c r="UZS134" s="41"/>
      <c r="UZT134" s="38"/>
      <c r="UZU134" s="38"/>
      <c r="UZV134" s="38"/>
      <c r="UZW134" s="38"/>
      <c r="UZX134" s="39"/>
      <c r="UZY134" s="40"/>
      <c r="UZZ134" s="41"/>
      <c r="VAA134" s="41"/>
      <c r="VAB134" s="41"/>
      <c r="VAC134" s="42"/>
      <c r="VAD134" s="41"/>
      <c r="VAE134" s="43"/>
      <c r="VAF134" s="44"/>
      <c r="VAG134" s="41"/>
      <c r="VAH134" s="41"/>
      <c r="VAI134" s="41"/>
      <c r="VAJ134" s="38"/>
      <c r="VAK134" s="38"/>
      <c r="VAL134" s="38"/>
      <c r="VAM134" s="38"/>
      <c r="VAN134" s="39"/>
      <c r="VAO134" s="40"/>
      <c r="VAP134" s="41"/>
      <c r="VAQ134" s="41"/>
      <c r="VAR134" s="41"/>
      <c r="VAS134" s="42"/>
      <c r="VAT134" s="41"/>
      <c r="VAU134" s="43"/>
      <c r="VAV134" s="44"/>
      <c r="VAW134" s="41"/>
      <c r="VAX134" s="41"/>
      <c r="VAY134" s="41"/>
      <c r="VAZ134" s="38"/>
      <c r="VBA134" s="38"/>
      <c r="VBB134" s="38"/>
      <c r="VBC134" s="38"/>
      <c r="VBD134" s="39"/>
      <c r="VBE134" s="40"/>
      <c r="VBF134" s="41"/>
      <c r="VBG134" s="41"/>
      <c r="VBH134" s="41"/>
      <c r="VBI134" s="42"/>
      <c r="VBJ134" s="41"/>
      <c r="VBK134" s="43"/>
      <c r="VBL134" s="44"/>
      <c r="VBM134" s="41"/>
      <c r="VBN134" s="41"/>
      <c r="VBO134" s="41"/>
      <c r="VBP134" s="38"/>
      <c r="VBQ134" s="38"/>
      <c r="VBR134" s="38"/>
      <c r="VBS134" s="38"/>
      <c r="VBT134" s="39"/>
      <c r="VBU134" s="40"/>
      <c r="VBV134" s="41"/>
      <c r="VBW134" s="41"/>
      <c r="VBX134" s="41"/>
      <c r="VBY134" s="42"/>
      <c r="VBZ134" s="41"/>
      <c r="VCA134" s="43"/>
      <c r="VCB134" s="44"/>
      <c r="VCC134" s="41"/>
      <c r="VCD134" s="41"/>
      <c r="VCE134" s="41"/>
      <c r="VCF134" s="38"/>
      <c r="VCG134" s="38"/>
      <c r="VCH134" s="38"/>
      <c r="VCI134" s="38"/>
      <c r="VCJ134" s="39"/>
      <c r="VCK134" s="40"/>
      <c r="VCL134" s="41"/>
      <c r="VCM134" s="41"/>
      <c r="VCN134" s="41"/>
      <c r="VCO134" s="42"/>
      <c r="VCP134" s="41"/>
      <c r="VCQ134" s="43"/>
      <c r="VCR134" s="44"/>
      <c r="VCS134" s="41"/>
      <c r="VCT134" s="41"/>
      <c r="VCU134" s="41"/>
      <c r="VCV134" s="38"/>
      <c r="VCW134" s="38"/>
      <c r="VCX134" s="38"/>
      <c r="VCY134" s="38"/>
      <c r="VCZ134" s="39"/>
      <c r="VDA134" s="40"/>
      <c r="VDB134" s="41"/>
      <c r="VDC134" s="41"/>
      <c r="VDD134" s="41"/>
      <c r="VDE134" s="42"/>
      <c r="VDF134" s="41"/>
      <c r="VDG134" s="43"/>
      <c r="VDH134" s="44"/>
      <c r="VDI134" s="41"/>
      <c r="VDJ134" s="41"/>
      <c r="VDK134" s="41"/>
      <c r="VDL134" s="38"/>
      <c r="VDM134" s="38"/>
      <c r="VDN134" s="38"/>
      <c r="VDO134" s="38"/>
      <c r="VDP134" s="39"/>
      <c r="VDQ134" s="40"/>
      <c r="VDR134" s="41"/>
      <c r="VDS134" s="41"/>
      <c r="VDT134" s="41"/>
      <c r="VDU134" s="42"/>
      <c r="VDV134" s="41"/>
      <c r="VDW134" s="43"/>
      <c r="VDX134" s="44"/>
      <c r="VDY134" s="41"/>
      <c r="VDZ134" s="41"/>
      <c r="VEA134" s="41"/>
      <c r="VEB134" s="38"/>
      <c r="VEC134" s="38"/>
      <c r="VED134" s="38"/>
      <c r="VEE134" s="38"/>
      <c r="VEF134" s="39"/>
      <c r="VEG134" s="40"/>
      <c r="VEH134" s="41"/>
      <c r="VEI134" s="41"/>
      <c r="VEJ134" s="41"/>
      <c r="VEK134" s="42"/>
      <c r="VEL134" s="41"/>
      <c r="VEM134" s="43"/>
      <c r="VEN134" s="44"/>
      <c r="VEO134" s="41"/>
      <c r="VEP134" s="41"/>
      <c r="VEQ134" s="41"/>
      <c r="VER134" s="38"/>
      <c r="VES134" s="38"/>
      <c r="VET134" s="38"/>
      <c r="VEU134" s="38"/>
      <c r="VEV134" s="39"/>
      <c r="VEW134" s="40"/>
      <c r="VEX134" s="41"/>
      <c r="VEY134" s="41"/>
      <c r="VEZ134" s="41"/>
      <c r="VFA134" s="42"/>
      <c r="VFB134" s="41"/>
      <c r="VFC134" s="43"/>
      <c r="VFD134" s="44"/>
      <c r="VFE134" s="41"/>
      <c r="VFF134" s="41"/>
      <c r="VFG134" s="41"/>
      <c r="VFH134" s="38"/>
      <c r="VFI134" s="38"/>
      <c r="VFJ134" s="38"/>
      <c r="VFK134" s="38"/>
      <c r="VFL134" s="39"/>
      <c r="VFM134" s="40"/>
      <c r="VFN134" s="41"/>
      <c r="VFO134" s="41"/>
      <c r="VFP134" s="41"/>
      <c r="VFQ134" s="42"/>
      <c r="VFR134" s="41"/>
      <c r="VFS134" s="43"/>
      <c r="VFT134" s="44"/>
      <c r="VFU134" s="41"/>
      <c r="VFV134" s="41"/>
      <c r="VFW134" s="41"/>
      <c r="VFX134" s="38"/>
      <c r="VFY134" s="38"/>
      <c r="VFZ134" s="38"/>
      <c r="VGA134" s="38"/>
      <c r="VGB134" s="39"/>
      <c r="VGC134" s="40"/>
      <c r="VGD134" s="41"/>
      <c r="VGE134" s="41"/>
      <c r="VGF134" s="41"/>
      <c r="VGG134" s="42"/>
      <c r="VGH134" s="41"/>
      <c r="VGI134" s="43"/>
      <c r="VGJ134" s="44"/>
      <c r="VGK134" s="41"/>
      <c r="VGL134" s="41"/>
      <c r="VGM134" s="41"/>
      <c r="VGN134" s="38"/>
      <c r="VGO134" s="38"/>
      <c r="VGP134" s="38"/>
      <c r="VGQ134" s="38"/>
      <c r="VGR134" s="39"/>
      <c r="VGS134" s="40"/>
      <c r="VGT134" s="41"/>
      <c r="VGU134" s="41"/>
      <c r="VGV134" s="41"/>
      <c r="VGW134" s="42"/>
      <c r="VGX134" s="41"/>
      <c r="VGY134" s="43"/>
      <c r="VGZ134" s="44"/>
      <c r="VHA134" s="41"/>
      <c r="VHB134" s="41"/>
      <c r="VHC134" s="41"/>
      <c r="VHD134" s="38"/>
      <c r="VHE134" s="38"/>
      <c r="VHF134" s="38"/>
      <c r="VHG134" s="38"/>
      <c r="VHH134" s="39"/>
      <c r="VHI134" s="40"/>
      <c r="VHJ134" s="41"/>
      <c r="VHK134" s="41"/>
      <c r="VHL134" s="41"/>
      <c r="VHM134" s="42"/>
      <c r="VHN134" s="41"/>
      <c r="VHO134" s="43"/>
      <c r="VHP134" s="44"/>
      <c r="VHQ134" s="41"/>
      <c r="VHR134" s="41"/>
      <c r="VHS134" s="41"/>
      <c r="VHT134" s="38"/>
      <c r="VHU134" s="38"/>
      <c r="VHV134" s="38"/>
      <c r="VHW134" s="38"/>
      <c r="VHX134" s="39"/>
      <c r="VHY134" s="40"/>
      <c r="VHZ134" s="41"/>
      <c r="VIA134" s="41"/>
      <c r="VIB134" s="41"/>
      <c r="VIC134" s="42"/>
      <c r="VID134" s="41"/>
      <c r="VIE134" s="43"/>
      <c r="VIF134" s="44"/>
      <c r="VIG134" s="41"/>
      <c r="VIH134" s="41"/>
      <c r="VII134" s="41"/>
      <c r="VIJ134" s="38"/>
      <c r="VIK134" s="38"/>
      <c r="VIL134" s="38"/>
      <c r="VIM134" s="38"/>
      <c r="VIN134" s="39"/>
      <c r="VIO134" s="40"/>
      <c r="VIP134" s="41"/>
      <c r="VIQ134" s="41"/>
      <c r="VIR134" s="41"/>
      <c r="VIS134" s="42"/>
      <c r="VIT134" s="41"/>
      <c r="VIU134" s="43"/>
      <c r="VIV134" s="44"/>
      <c r="VIW134" s="41"/>
      <c r="VIX134" s="41"/>
      <c r="VIY134" s="41"/>
      <c r="VIZ134" s="38"/>
      <c r="VJA134" s="38"/>
      <c r="VJB134" s="38"/>
      <c r="VJC134" s="38"/>
      <c r="VJD134" s="39"/>
      <c r="VJE134" s="40"/>
      <c r="VJF134" s="41"/>
      <c r="VJG134" s="41"/>
      <c r="VJH134" s="41"/>
      <c r="VJI134" s="42"/>
      <c r="VJJ134" s="41"/>
      <c r="VJK134" s="43"/>
      <c r="VJL134" s="44"/>
      <c r="VJM134" s="41"/>
      <c r="VJN134" s="41"/>
      <c r="VJO134" s="41"/>
      <c r="VJP134" s="38"/>
      <c r="VJQ134" s="38"/>
      <c r="VJR134" s="38"/>
      <c r="VJS134" s="38"/>
      <c r="VJT134" s="39"/>
      <c r="VJU134" s="40"/>
      <c r="VJV134" s="41"/>
      <c r="VJW134" s="41"/>
      <c r="VJX134" s="41"/>
      <c r="VJY134" s="42"/>
      <c r="VJZ134" s="41"/>
      <c r="VKA134" s="43"/>
      <c r="VKB134" s="44"/>
      <c r="VKC134" s="41"/>
      <c r="VKD134" s="41"/>
      <c r="VKE134" s="41"/>
      <c r="VKF134" s="38"/>
      <c r="VKG134" s="38"/>
      <c r="VKH134" s="38"/>
      <c r="VKI134" s="38"/>
      <c r="VKJ134" s="39"/>
      <c r="VKK134" s="40"/>
      <c r="VKL134" s="41"/>
      <c r="VKM134" s="41"/>
      <c r="VKN134" s="41"/>
      <c r="VKO134" s="42"/>
      <c r="VKP134" s="41"/>
      <c r="VKQ134" s="43"/>
      <c r="VKR134" s="44"/>
      <c r="VKS134" s="41"/>
      <c r="VKT134" s="41"/>
      <c r="VKU134" s="41"/>
      <c r="VKV134" s="38"/>
      <c r="VKW134" s="38"/>
      <c r="VKX134" s="38"/>
      <c r="VKY134" s="38"/>
      <c r="VKZ134" s="39"/>
      <c r="VLA134" s="40"/>
      <c r="VLB134" s="41"/>
      <c r="VLC134" s="41"/>
      <c r="VLD134" s="41"/>
      <c r="VLE134" s="42"/>
      <c r="VLF134" s="41"/>
      <c r="VLG134" s="43"/>
      <c r="VLH134" s="44"/>
      <c r="VLI134" s="41"/>
      <c r="VLJ134" s="41"/>
      <c r="VLK134" s="41"/>
      <c r="VLL134" s="38"/>
      <c r="VLM134" s="38"/>
      <c r="VLN134" s="38"/>
      <c r="VLO134" s="38"/>
      <c r="VLP134" s="39"/>
      <c r="VLQ134" s="40"/>
      <c r="VLR134" s="41"/>
      <c r="VLS134" s="41"/>
      <c r="VLT134" s="41"/>
      <c r="VLU134" s="42"/>
      <c r="VLV134" s="41"/>
      <c r="VLW134" s="43"/>
      <c r="VLX134" s="44"/>
      <c r="VLY134" s="41"/>
      <c r="VLZ134" s="41"/>
      <c r="VMA134" s="41"/>
      <c r="VMB134" s="38"/>
      <c r="VMC134" s="38"/>
      <c r="VMD134" s="38"/>
      <c r="VME134" s="38"/>
      <c r="VMF134" s="39"/>
      <c r="VMG134" s="40"/>
      <c r="VMH134" s="41"/>
      <c r="VMI134" s="41"/>
      <c r="VMJ134" s="41"/>
      <c r="VMK134" s="42"/>
      <c r="VML134" s="41"/>
      <c r="VMM134" s="43"/>
      <c r="VMN134" s="44"/>
      <c r="VMO134" s="41"/>
      <c r="VMP134" s="41"/>
      <c r="VMQ134" s="41"/>
      <c r="VMR134" s="38"/>
      <c r="VMS134" s="38"/>
      <c r="VMT134" s="38"/>
      <c r="VMU134" s="38"/>
      <c r="VMV134" s="39"/>
      <c r="VMW134" s="40"/>
      <c r="VMX134" s="41"/>
      <c r="VMY134" s="41"/>
      <c r="VMZ134" s="41"/>
      <c r="VNA134" s="42"/>
      <c r="VNB134" s="41"/>
      <c r="VNC134" s="43"/>
      <c r="VND134" s="44"/>
      <c r="VNE134" s="41"/>
      <c r="VNF134" s="41"/>
      <c r="VNG134" s="41"/>
      <c r="VNH134" s="38"/>
      <c r="VNI134" s="38"/>
      <c r="VNJ134" s="38"/>
      <c r="VNK134" s="38"/>
      <c r="VNL134" s="39"/>
      <c r="VNM134" s="40"/>
      <c r="VNN134" s="41"/>
      <c r="VNO134" s="41"/>
      <c r="VNP134" s="41"/>
      <c r="VNQ134" s="42"/>
      <c r="VNR134" s="41"/>
      <c r="VNS134" s="43"/>
      <c r="VNT134" s="44"/>
      <c r="VNU134" s="41"/>
      <c r="VNV134" s="41"/>
      <c r="VNW134" s="41"/>
      <c r="VNX134" s="38"/>
      <c r="VNY134" s="38"/>
      <c r="VNZ134" s="38"/>
      <c r="VOA134" s="38"/>
      <c r="VOB134" s="39"/>
      <c r="VOC134" s="40"/>
      <c r="VOD134" s="41"/>
      <c r="VOE134" s="41"/>
      <c r="VOF134" s="41"/>
      <c r="VOG134" s="42"/>
      <c r="VOH134" s="41"/>
      <c r="VOI134" s="43"/>
      <c r="VOJ134" s="44"/>
      <c r="VOK134" s="41"/>
      <c r="VOL134" s="41"/>
      <c r="VOM134" s="41"/>
      <c r="VON134" s="38"/>
      <c r="VOO134" s="38"/>
      <c r="VOP134" s="38"/>
      <c r="VOQ134" s="38"/>
      <c r="VOR134" s="39"/>
      <c r="VOS134" s="40"/>
      <c r="VOT134" s="41"/>
      <c r="VOU134" s="41"/>
      <c r="VOV134" s="41"/>
      <c r="VOW134" s="42"/>
      <c r="VOX134" s="41"/>
      <c r="VOY134" s="43"/>
      <c r="VOZ134" s="44"/>
      <c r="VPA134" s="41"/>
      <c r="VPB134" s="41"/>
      <c r="VPC134" s="41"/>
      <c r="VPD134" s="38"/>
      <c r="VPE134" s="38"/>
      <c r="VPF134" s="38"/>
      <c r="VPG134" s="38"/>
      <c r="VPH134" s="39"/>
      <c r="VPI134" s="40"/>
      <c r="VPJ134" s="41"/>
      <c r="VPK134" s="41"/>
      <c r="VPL134" s="41"/>
      <c r="VPM134" s="42"/>
      <c r="VPN134" s="41"/>
      <c r="VPO134" s="43"/>
      <c r="VPP134" s="44"/>
      <c r="VPQ134" s="41"/>
      <c r="VPR134" s="41"/>
      <c r="VPS134" s="41"/>
      <c r="VPT134" s="38"/>
      <c r="VPU134" s="38"/>
      <c r="VPV134" s="38"/>
      <c r="VPW134" s="38"/>
      <c r="VPX134" s="39"/>
      <c r="VPY134" s="40"/>
      <c r="VPZ134" s="41"/>
      <c r="VQA134" s="41"/>
      <c r="VQB134" s="41"/>
      <c r="VQC134" s="42"/>
      <c r="VQD134" s="41"/>
      <c r="VQE134" s="43"/>
      <c r="VQF134" s="44"/>
      <c r="VQG134" s="41"/>
      <c r="VQH134" s="41"/>
      <c r="VQI134" s="41"/>
      <c r="VQJ134" s="38"/>
      <c r="VQK134" s="38"/>
      <c r="VQL134" s="38"/>
      <c r="VQM134" s="38"/>
      <c r="VQN134" s="39"/>
      <c r="VQO134" s="40"/>
      <c r="VQP134" s="41"/>
      <c r="VQQ134" s="41"/>
      <c r="VQR134" s="41"/>
      <c r="VQS134" s="42"/>
      <c r="VQT134" s="41"/>
      <c r="VQU134" s="43"/>
      <c r="VQV134" s="44"/>
      <c r="VQW134" s="41"/>
      <c r="VQX134" s="41"/>
      <c r="VQY134" s="41"/>
      <c r="VQZ134" s="38"/>
      <c r="VRA134" s="38"/>
      <c r="VRB134" s="38"/>
      <c r="VRC134" s="38"/>
      <c r="VRD134" s="39"/>
      <c r="VRE134" s="40"/>
      <c r="VRF134" s="41"/>
      <c r="VRG134" s="41"/>
      <c r="VRH134" s="41"/>
      <c r="VRI134" s="42"/>
      <c r="VRJ134" s="41"/>
      <c r="VRK134" s="43"/>
      <c r="VRL134" s="44"/>
      <c r="VRM134" s="41"/>
      <c r="VRN134" s="41"/>
      <c r="VRO134" s="41"/>
      <c r="VRP134" s="38"/>
      <c r="VRQ134" s="38"/>
      <c r="VRR134" s="38"/>
      <c r="VRS134" s="38"/>
      <c r="VRT134" s="39"/>
      <c r="VRU134" s="40"/>
      <c r="VRV134" s="41"/>
      <c r="VRW134" s="41"/>
      <c r="VRX134" s="41"/>
      <c r="VRY134" s="42"/>
      <c r="VRZ134" s="41"/>
      <c r="VSA134" s="43"/>
      <c r="VSB134" s="44"/>
      <c r="VSC134" s="41"/>
      <c r="VSD134" s="41"/>
      <c r="VSE134" s="41"/>
      <c r="VSF134" s="38"/>
      <c r="VSG134" s="38"/>
      <c r="VSH134" s="38"/>
      <c r="VSI134" s="38"/>
      <c r="VSJ134" s="39"/>
      <c r="VSK134" s="40"/>
      <c r="VSL134" s="41"/>
      <c r="VSM134" s="41"/>
      <c r="VSN134" s="41"/>
      <c r="VSO134" s="42"/>
      <c r="VSP134" s="41"/>
      <c r="VSQ134" s="43"/>
      <c r="VSR134" s="44"/>
      <c r="VSS134" s="41"/>
      <c r="VST134" s="41"/>
      <c r="VSU134" s="41"/>
      <c r="VSV134" s="38"/>
      <c r="VSW134" s="38"/>
      <c r="VSX134" s="38"/>
      <c r="VSY134" s="38"/>
      <c r="VSZ134" s="39"/>
      <c r="VTA134" s="40"/>
      <c r="VTB134" s="41"/>
      <c r="VTC134" s="41"/>
      <c r="VTD134" s="41"/>
      <c r="VTE134" s="42"/>
      <c r="VTF134" s="41"/>
      <c r="VTG134" s="43"/>
      <c r="VTH134" s="44"/>
      <c r="VTI134" s="41"/>
      <c r="VTJ134" s="41"/>
      <c r="VTK134" s="41"/>
      <c r="VTL134" s="38"/>
      <c r="VTM134" s="38"/>
      <c r="VTN134" s="38"/>
      <c r="VTO134" s="38"/>
      <c r="VTP134" s="39"/>
      <c r="VTQ134" s="40"/>
      <c r="VTR134" s="41"/>
      <c r="VTS134" s="41"/>
      <c r="VTT134" s="41"/>
      <c r="VTU134" s="42"/>
      <c r="VTV134" s="41"/>
      <c r="VTW134" s="43"/>
      <c r="VTX134" s="44"/>
      <c r="VTY134" s="41"/>
      <c r="VTZ134" s="41"/>
      <c r="VUA134" s="41"/>
      <c r="VUB134" s="38"/>
      <c r="VUC134" s="38"/>
      <c r="VUD134" s="38"/>
      <c r="VUE134" s="38"/>
      <c r="VUF134" s="39"/>
      <c r="VUG134" s="40"/>
      <c r="VUH134" s="41"/>
      <c r="VUI134" s="41"/>
      <c r="VUJ134" s="41"/>
      <c r="VUK134" s="42"/>
      <c r="VUL134" s="41"/>
      <c r="VUM134" s="43"/>
      <c r="VUN134" s="44"/>
      <c r="VUO134" s="41"/>
      <c r="VUP134" s="41"/>
      <c r="VUQ134" s="41"/>
      <c r="VUR134" s="38"/>
      <c r="VUS134" s="38"/>
      <c r="VUT134" s="38"/>
      <c r="VUU134" s="38"/>
      <c r="VUV134" s="39"/>
      <c r="VUW134" s="40"/>
      <c r="VUX134" s="41"/>
      <c r="VUY134" s="41"/>
      <c r="VUZ134" s="41"/>
      <c r="VVA134" s="42"/>
      <c r="VVB134" s="41"/>
      <c r="VVC134" s="43"/>
      <c r="VVD134" s="44"/>
      <c r="VVE134" s="41"/>
      <c r="VVF134" s="41"/>
      <c r="VVG134" s="41"/>
      <c r="VVH134" s="38"/>
      <c r="VVI134" s="38"/>
      <c r="VVJ134" s="38"/>
      <c r="VVK134" s="38"/>
      <c r="VVL134" s="39"/>
      <c r="VVM134" s="40"/>
      <c r="VVN134" s="41"/>
      <c r="VVO134" s="41"/>
      <c r="VVP134" s="41"/>
      <c r="VVQ134" s="42"/>
      <c r="VVR134" s="41"/>
      <c r="VVS134" s="43"/>
      <c r="VVT134" s="44"/>
      <c r="VVU134" s="41"/>
      <c r="VVV134" s="41"/>
      <c r="VVW134" s="41"/>
      <c r="VVX134" s="38"/>
      <c r="VVY134" s="38"/>
      <c r="VVZ134" s="38"/>
      <c r="VWA134" s="38"/>
      <c r="VWB134" s="39"/>
      <c r="VWC134" s="40"/>
      <c r="VWD134" s="41"/>
      <c r="VWE134" s="41"/>
      <c r="VWF134" s="41"/>
      <c r="VWG134" s="42"/>
      <c r="VWH134" s="41"/>
      <c r="VWI134" s="43"/>
      <c r="VWJ134" s="44"/>
      <c r="VWK134" s="41"/>
      <c r="VWL134" s="41"/>
      <c r="VWM134" s="41"/>
      <c r="VWN134" s="38"/>
      <c r="VWO134" s="38"/>
      <c r="VWP134" s="38"/>
      <c r="VWQ134" s="38"/>
      <c r="VWR134" s="39"/>
      <c r="VWS134" s="40"/>
      <c r="VWT134" s="41"/>
      <c r="VWU134" s="41"/>
      <c r="VWV134" s="41"/>
      <c r="VWW134" s="42"/>
      <c r="VWX134" s="41"/>
      <c r="VWY134" s="43"/>
      <c r="VWZ134" s="44"/>
      <c r="VXA134" s="41"/>
      <c r="VXB134" s="41"/>
      <c r="VXC134" s="41"/>
      <c r="VXD134" s="38"/>
      <c r="VXE134" s="38"/>
      <c r="VXF134" s="38"/>
      <c r="VXG134" s="38"/>
      <c r="VXH134" s="39"/>
      <c r="VXI134" s="40"/>
      <c r="VXJ134" s="41"/>
      <c r="VXK134" s="41"/>
      <c r="VXL134" s="41"/>
      <c r="VXM134" s="42"/>
      <c r="VXN134" s="41"/>
      <c r="VXO134" s="43"/>
      <c r="VXP134" s="44"/>
      <c r="VXQ134" s="41"/>
      <c r="VXR134" s="41"/>
      <c r="VXS134" s="41"/>
      <c r="VXT134" s="38"/>
      <c r="VXU134" s="38"/>
      <c r="VXV134" s="38"/>
      <c r="VXW134" s="38"/>
      <c r="VXX134" s="39"/>
      <c r="VXY134" s="40"/>
      <c r="VXZ134" s="41"/>
      <c r="VYA134" s="41"/>
      <c r="VYB134" s="41"/>
      <c r="VYC134" s="42"/>
      <c r="VYD134" s="41"/>
      <c r="VYE134" s="43"/>
      <c r="VYF134" s="44"/>
      <c r="VYG134" s="41"/>
      <c r="VYH134" s="41"/>
      <c r="VYI134" s="41"/>
      <c r="VYJ134" s="38"/>
      <c r="VYK134" s="38"/>
      <c r="VYL134" s="38"/>
      <c r="VYM134" s="38"/>
      <c r="VYN134" s="39"/>
      <c r="VYO134" s="40"/>
      <c r="VYP134" s="41"/>
      <c r="VYQ134" s="41"/>
      <c r="VYR134" s="41"/>
      <c r="VYS134" s="42"/>
      <c r="VYT134" s="41"/>
      <c r="VYU134" s="43"/>
      <c r="VYV134" s="44"/>
      <c r="VYW134" s="41"/>
      <c r="VYX134" s="41"/>
      <c r="VYY134" s="41"/>
      <c r="VYZ134" s="38"/>
      <c r="VZA134" s="38"/>
      <c r="VZB134" s="38"/>
      <c r="VZC134" s="38"/>
      <c r="VZD134" s="39"/>
      <c r="VZE134" s="40"/>
      <c r="VZF134" s="41"/>
      <c r="VZG134" s="41"/>
      <c r="VZH134" s="41"/>
      <c r="VZI134" s="42"/>
      <c r="VZJ134" s="41"/>
      <c r="VZK134" s="43"/>
      <c r="VZL134" s="44"/>
      <c r="VZM134" s="41"/>
      <c r="VZN134" s="41"/>
      <c r="VZO134" s="41"/>
      <c r="VZP134" s="38"/>
      <c r="VZQ134" s="38"/>
      <c r="VZR134" s="38"/>
      <c r="VZS134" s="38"/>
      <c r="VZT134" s="39"/>
      <c r="VZU134" s="40"/>
      <c r="VZV134" s="41"/>
      <c r="VZW134" s="41"/>
      <c r="VZX134" s="41"/>
      <c r="VZY134" s="42"/>
      <c r="VZZ134" s="41"/>
      <c r="WAA134" s="43"/>
      <c r="WAB134" s="44"/>
      <c r="WAC134" s="41"/>
      <c r="WAD134" s="41"/>
      <c r="WAE134" s="41"/>
      <c r="WAF134" s="38"/>
      <c r="WAG134" s="38"/>
      <c r="WAH134" s="38"/>
      <c r="WAI134" s="38"/>
      <c r="WAJ134" s="39"/>
      <c r="WAK134" s="40"/>
      <c r="WAL134" s="41"/>
      <c r="WAM134" s="41"/>
      <c r="WAN134" s="41"/>
      <c r="WAO134" s="42"/>
      <c r="WAP134" s="41"/>
      <c r="WAQ134" s="43"/>
      <c r="WAR134" s="44"/>
      <c r="WAS134" s="41"/>
      <c r="WAT134" s="41"/>
      <c r="WAU134" s="41"/>
      <c r="WAV134" s="38"/>
      <c r="WAW134" s="38"/>
      <c r="WAX134" s="38"/>
      <c r="WAY134" s="38"/>
      <c r="WAZ134" s="39"/>
      <c r="WBA134" s="40"/>
      <c r="WBB134" s="41"/>
      <c r="WBC134" s="41"/>
      <c r="WBD134" s="41"/>
      <c r="WBE134" s="42"/>
      <c r="WBF134" s="41"/>
      <c r="WBG134" s="43"/>
      <c r="WBH134" s="44"/>
      <c r="WBI134" s="41"/>
      <c r="WBJ134" s="41"/>
      <c r="WBK134" s="41"/>
      <c r="WBL134" s="38"/>
      <c r="WBM134" s="38"/>
      <c r="WBN134" s="38"/>
      <c r="WBO134" s="38"/>
      <c r="WBP134" s="39"/>
      <c r="WBQ134" s="40"/>
      <c r="WBR134" s="41"/>
      <c r="WBS134" s="41"/>
      <c r="WBT134" s="41"/>
      <c r="WBU134" s="42"/>
      <c r="WBV134" s="41"/>
      <c r="WBW134" s="43"/>
      <c r="WBX134" s="44"/>
      <c r="WBY134" s="41"/>
      <c r="WBZ134" s="41"/>
      <c r="WCA134" s="41"/>
      <c r="WCB134" s="38"/>
      <c r="WCC134" s="38"/>
      <c r="WCD134" s="38"/>
      <c r="WCE134" s="38"/>
      <c r="WCF134" s="39"/>
      <c r="WCG134" s="40"/>
      <c r="WCH134" s="41"/>
      <c r="WCI134" s="41"/>
      <c r="WCJ134" s="41"/>
      <c r="WCK134" s="42"/>
      <c r="WCL134" s="41"/>
      <c r="WCM134" s="43"/>
      <c r="WCN134" s="44"/>
      <c r="WCO134" s="41"/>
      <c r="WCP134" s="41"/>
      <c r="WCQ134" s="41"/>
      <c r="WCR134" s="38"/>
      <c r="WCS134" s="38"/>
      <c r="WCT134" s="38"/>
      <c r="WCU134" s="38"/>
      <c r="WCV134" s="39"/>
      <c r="WCW134" s="40"/>
      <c r="WCX134" s="41"/>
      <c r="WCY134" s="41"/>
      <c r="WCZ134" s="41"/>
      <c r="WDA134" s="42"/>
      <c r="WDB134" s="41"/>
      <c r="WDC134" s="43"/>
      <c r="WDD134" s="44"/>
      <c r="WDE134" s="41"/>
      <c r="WDF134" s="41"/>
      <c r="WDG134" s="41"/>
      <c r="WDH134" s="38"/>
      <c r="WDI134" s="38"/>
      <c r="WDJ134" s="38"/>
      <c r="WDK134" s="38"/>
      <c r="WDL134" s="39"/>
      <c r="WDM134" s="40"/>
      <c r="WDN134" s="41"/>
      <c r="WDO134" s="41"/>
      <c r="WDP134" s="41"/>
      <c r="WDQ134" s="42"/>
      <c r="WDR134" s="41"/>
      <c r="WDS134" s="43"/>
      <c r="WDT134" s="44"/>
      <c r="WDU134" s="41"/>
      <c r="WDV134" s="41"/>
      <c r="WDW134" s="41"/>
      <c r="WDX134" s="38"/>
      <c r="WDY134" s="38"/>
      <c r="WDZ134" s="38"/>
      <c r="WEA134" s="38"/>
      <c r="WEB134" s="39"/>
      <c r="WEC134" s="40"/>
      <c r="WED134" s="41"/>
      <c r="WEE134" s="41"/>
      <c r="WEF134" s="41"/>
      <c r="WEG134" s="42"/>
      <c r="WEH134" s="41"/>
      <c r="WEI134" s="43"/>
      <c r="WEJ134" s="44"/>
      <c r="WEK134" s="41"/>
      <c r="WEL134" s="41"/>
      <c r="WEM134" s="41"/>
      <c r="WEN134" s="38"/>
      <c r="WEO134" s="38"/>
      <c r="WEP134" s="38"/>
      <c r="WEQ134" s="38"/>
      <c r="WER134" s="39"/>
      <c r="WES134" s="40"/>
      <c r="WET134" s="41"/>
      <c r="WEU134" s="41"/>
      <c r="WEV134" s="41"/>
      <c r="WEW134" s="42"/>
      <c r="WEX134" s="41"/>
      <c r="WEY134" s="43"/>
      <c r="WEZ134" s="44"/>
      <c r="WFA134" s="41"/>
      <c r="WFB134" s="41"/>
      <c r="WFC134" s="41"/>
      <c r="WFD134" s="38"/>
      <c r="WFE134" s="38"/>
      <c r="WFF134" s="38"/>
      <c r="WFG134" s="38"/>
      <c r="WFH134" s="39"/>
      <c r="WFI134" s="40"/>
      <c r="WFJ134" s="41"/>
      <c r="WFK134" s="41"/>
      <c r="WFL134" s="41"/>
      <c r="WFM134" s="42"/>
      <c r="WFN134" s="41"/>
      <c r="WFO134" s="43"/>
      <c r="WFP134" s="44"/>
      <c r="WFQ134" s="41"/>
      <c r="WFR134" s="41"/>
      <c r="WFS134" s="41"/>
      <c r="WFT134" s="38"/>
      <c r="WFU134" s="38"/>
      <c r="WFV134" s="38"/>
      <c r="WFW134" s="38"/>
      <c r="WFX134" s="39"/>
      <c r="WFY134" s="40"/>
      <c r="WFZ134" s="41"/>
      <c r="WGA134" s="41"/>
      <c r="WGB134" s="41"/>
      <c r="WGC134" s="42"/>
      <c r="WGD134" s="41"/>
      <c r="WGE134" s="43"/>
      <c r="WGF134" s="44"/>
      <c r="WGG134" s="41"/>
      <c r="WGH134" s="41"/>
      <c r="WGI134" s="41"/>
      <c r="WGJ134" s="38"/>
      <c r="WGK134" s="38"/>
      <c r="WGL134" s="38"/>
      <c r="WGM134" s="38"/>
      <c r="WGN134" s="39"/>
      <c r="WGO134" s="40"/>
      <c r="WGP134" s="41"/>
      <c r="WGQ134" s="41"/>
      <c r="WGR134" s="41"/>
      <c r="WGS134" s="42"/>
      <c r="WGT134" s="41"/>
      <c r="WGU134" s="43"/>
      <c r="WGV134" s="44"/>
      <c r="WGW134" s="41"/>
      <c r="WGX134" s="41"/>
      <c r="WGY134" s="41"/>
      <c r="WGZ134" s="38"/>
      <c r="WHA134" s="38"/>
      <c r="WHB134" s="38"/>
      <c r="WHC134" s="38"/>
      <c r="WHD134" s="39"/>
      <c r="WHE134" s="40"/>
      <c r="WHF134" s="41"/>
      <c r="WHG134" s="41"/>
      <c r="WHH134" s="41"/>
      <c r="WHI134" s="42"/>
      <c r="WHJ134" s="41"/>
      <c r="WHK134" s="43"/>
      <c r="WHL134" s="44"/>
      <c r="WHM134" s="41"/>
      <c r="WHN134" s="41"/>
      <c r="WHO134" s="41"/>
      <c r="WHP134" s="38"/>
      <c r="WHQ134" s="38"/>
      <c r="WHR134" s="38"/>
      <c r="WHS134" s="38"/>
      <c r="WHT134" s="39"/>
      <c r="WHU134" s="40"/>
      <c r="WHV134" s="41"/>
      <c r="WHW134" s="41"/>
      <c r="WHX134" s="41"/>
      <c r="WHY134" s="42"/>
      <c r="WHZ134" s="41"/>
      <c r="WIA134" s="43"/>
      <c r="WIB134" s="44"/>
      <c r="WIC134" s="41"/>
      <c r="WID134" s="41"/>
      <c r="WIE134" s="41"/>
      <c r="WIF134" s="38"/>
      <c r="WIG134" s="38"/>
      <c r="WIH134" s="38"/>
      <c r="WII134" s="38"/>
      <c r="WIJ134" s="39"/>
      <c r="WIK134" s="40"/>
      <c r="WIL134" s="41"/>
      <c r="WIM134" s="41"/>
      <c r="WIN134" s="41"/>
      <c r="WIO134" s="42"/>
      <c r="WIP134" s="41"/>
      <c r="WIQ134" s="43"/>
      <c r="WIR134" s="44"/>
      <c r="WIS134" s="41"/>
      <c r="WIT134" s="41"/>
      <c r="WIU134" s="41"/>
      <c r="WIV134" s="38"/>
      <c r="WIW134" s="38"/>
      <c r="WIX134" s="38"/>
      <c r="WIY134" s="38"/>
      <c r="WIZ134" s="39"/>
      <c r="WJA134" s="40"/>
      <c r="WJB134" s="41"/>
      <c r="WJC134" s="41"/>
      <c r="WJD134" s="41"/>
      <c r="WJE134" s="42"/>
      <c r="WJF134" s="41"/>
      <c r="WJG134" s="43"/>
      <c r="WJH134" s="44"/>
      <c r="WJI134" s="41"/>
      <c r="WJJ134" s="41"/>
      <c r="WJK134" s="41"/>
      <c r="WJL134" s="38"/>
      <c r="WJM134" s="38"/>
      <c r="WJN134" s="38"/>
      <c r="WJO134" s="38"/>
      <c r="WJP134" s="39"/>
      <c r="WJQ134" s="40"/>
      <c r="WJR134" s="41"/>
      <c r="WJS134" s="41"/>
      <c r="WJT134" s="41"/>
      <c r="WJU134" s="42"/>
      <c r="WJV134" s="41"/>
      <c r="WJW134" s="43"/>
      <c r="WJX134" s="44"/>
      <c r="WJY134" s="41"/>
      <c r="WJZ134" s="41"/>
      <c r="WKA134" s="41"/>
      <c r="WKB134" s="38"/>
      <c r="WKC134" s="38"/>
      <c r="WKD134" s="38"/>
      <c r="WKE134" s="38"/>
      <c r="WKF134" s="39"/>
      <c r="WKG134" s="40"/>
      <c r="WKH134" s="41"/>
      <c r="WKI134" s="41"/>
      <c r="WKJ134" s="41"/>
      <c r="WKK134" s="42"/>
      <c r="WKL134" s="41"/>
      <c r="WKM134" s="43"/>
      <c r="WKN134" s="44"/>
      <c r="WKO134" s="41"/>
      <c r="WKP134" s="41"/>
      <c r="WKQ134" s="41"/>
      <c r="WKR134" s="38"/>
      <c r="WKS134" s="38"/>
      <c r="WKT134" s="38"/>
      <c r="WKU134" s="38"/>
      <c r="WKV134" s="39"/>
      <c r="WKW134" s="40"/>
      <c r="WKX134" s="41"/>
      <c r="WKY134" s="41"/>
      <c r="WKZ134" s="41"/>
      <c r="WLA134" s="42"/>
      <c r="WLB134" s="41"/>
      <c r="WLC134" s="43"/>
      <c r="WLD134" s="44"/>
      <c r="WLE134" s="41"/>
      <c r="WLF134" s="41"/>
      <c r="WLG134" s="41"/>
      <c r="WLH134" s="38"/>
      <c r="WLI134" s="38"/>
      <c r="WLJ134" s="38"/>
      <c r="WLK134" s="38"/>
      <c r="WLL134" s="39"/>
      <c r="WLM134" s="40"/>
      <c r="WLN134" s="41"/>
      <c r="WLO134" s="41"/>
      <c r="WLP134" s="41"/>
      <c r="WLQ134" s="42"/>
      <c r="WLR134" s="41"/>
      <c r="WLS134" s="43"/>
      <c r="WLT134" s="44"/>
      <c r="WLU134" s="41"/>
      <c r="WLV134" s="41"/>
      <c r="WLW134" s="41"/>
      <c r="WLX134" s="38"/>
      <c r="WLY134" s="38"/>
      <c r="WLZ134" s="38"/>
      <c r="WMA134" s="38"/>
      <c r="WMB134" s="39"/>
      <c r="WMC134" s="40"/>
      <c r="WMD134" s="41"/>
      <c r="WME134" s="41"/>
      <c r="WMF134" s="41"/>
      <c r="WMG134" s="42"/>
      <c r="WMH134" s="41"/>
      <c r="WMI134" s="43"/>
      <c r="WMJ134" s="44"/>
      <c r="WMK134" s="41"/>
      <c r="WML134" s="41"/>
      <c r="WMM134" s="41"/>
      <c r="WMN134" s="38"/>
      <c r="WMO134" s="38"/>
      <c r="WMP134" s="38"/>
      <c r="WMQ134" s="38"/>
      <c r="WMR134" s="39"/>
      <c r="WMS134" s="40"/>
      <c r="WMT134" s="41"/>
      <c r="WMU134" s="41"/>
      <c r="WMV134" s="41"/>
      <c r="WMW134" s="42"/>
      <c r="WMX134" s="41"/>
      <c r="WMY134" s="43"/>
      <c r="WMZ134" s="44"/>
      <c r="WNA134" s="41"/>
      <c r="WNB134" s="41"/>
      <c r="WNC134" s="41"/>
      <c r="WND134" s="38"/>
      <c r="WNE134" s="38"/>
      <c r="WNF134" s="38"/>
      <c r="WNG134" s="38"/>
      <c r="WNH134" s="39"/>
      <c r="WNI134" s="40"/>
      <c r="WNJ134" s="41"/>
      <c r="WNK134" s="41"/>
      <c r="WNL134" s="41"/>
      <c r="WNM134" s="42"/>
      <c r="WNN134" s="41"/>
      <c r="WNO134" s="43"/>
      <c r="WNP134" s="44"/>
      <c r="WNQ134" s="41"/>
      <c r="WNR134" s="41"/>
      <c r="WNS134" s="41"/>
      <c r="WNT134" s="38"/>
      <c r="WNU134" s="38"/>
      <c r="WNV134" s="38"/>
      <c r="WNW134" s="38"/>
      <c r="WNX134" s="39"/>
      <c r="WNY134" s="40"/>
      <c r="WNZ134" s="41"/>
      <c r="WOA134" s="41"/>
      <c r="WOB134" s="41"/>
      <c r="WOC134" s="42"/>
      <c r="WOD134" s="41"/>
      <c r="WOE134" s="43"/>
      <c r="WOF134" s="44"/>
      <c r="WOG134" s="41"/>
      <c r="WOH134" s="41"/>
      <c r="WOI134" s="41"/>
      <c r="WOJ134" s="38"/>
      <c r="WOK134" s="38"/>
      <c r="WOL134" s="38"/>
      <c r="WOM134" s="38"/>
      <c r="WON134" s="39"/>
      <c r="WOO134" s="40"/>
      <c r="WOP134" s="41"/>
      <c r="WOQ134" s="41"/>
      <c r="WOR134" s="41"/>
      <c r="WOS134" s="42"/>
      <c r="WOT134" s="41"/>
      <c r="WOU134" s="43"/>
      <c r="WOV134" s="44"/>
      <c r="WOW134" s="41"/>
      <c r="WOX134" s="41"/>
      <c r="WOY134" s="41"/>
      <c r="WOZ134" s="38"/>
      <c r="WPA134" s="38"/>
      <c r="WPB134" s="38"/>
      <c r="WPC134" s="38"/>
      <c r="WPD134" s="39"/>
      <c r="WPE134" s="40"/>
      <c r="WPF134" s="41"/>
      <c r="WPG134" s="41"/>
      <c r="WPH134" s="41"/>
      <c r="WPI134" s="42"/>
      <c r="WPJ134" s="41"/>
      <c r="WPK134" s="43"/>
      <c r="WPL134" s="44"/>
      <c r="WPM134" s="41"/>
      <c r="WPN134" s="41"/>
      <c r="WPO134" s="41"/>
      <c r="WPP134" s="38"/>
      <c r="WPQ134" s="38"/>
      <c r="WPR134" s="38"/>
      <c r="WPS134" s="38"/>
      <c r="WPT134" s="39"/>
      <c r="WPU134" s="40"/>
      <c r="WPV134" s="41"/>
      <c r="WPW134" s="41"/>
      <c r="WPX134" s="41"/>
      <c r="WPY134" s="42"/>
      <c r="WPZ134" s="41"/>
      <c r="WQA134" s="43"/>
      <c r="WQB134" s="44"/>
      <c r="WQC134" s="41"/>
      <c r="WQD134" s="41"/>
      <c r="WQE134" s="41"/>
      <c r="WQF134" s="38"/>
      <c r="WQG134" s="38"/>
      <c r="WQH134" s="38"/>
      <c r="WQI134" s="38"/>
      <c r="WQJ134" s="39"/>
      <c r="WQK134" s="40"/>
      <c r="WQL134" s="41"/>
      <c r="WQM134" s="41"/>
      <c r="WQN134" s="41"/>
      <c r="WQO134" s="42"/>
      <c r="WQP134" s="41"/>
      <c r="WQQ134" s="43"/>
      <c r="WQR134" s="44"/>
      <c r="WQS134" s="41"/>
      <c r="WQT134" s="41"/>
      <c r="WQU134" s="41"/>
      <c r="WQV134" s="38"/>
      <c r="WQW134" s="38"/>
      <c r="WQX134" s="38"/>
      <c r="WQY134" s="38"/>
      <c r="WQZ134" s="39"/>
      <c r="WRA134" s="40"/>
      <c r="WRB134" s="41"/>
      <c r="WRC134" s="41"/>
      <c r="WRD134" s="41"/>
      <c r="WRE134" s="42"/>
      <c r="WRF134" s="41"/>
      <c r="WRG134" s="43"/>
      <c r="WRH134" s="44"/>
      <c r="WRI134" s="41"/>
      <c r="WRJ134" s="41"/>
      <c r="WRK134" s="41"/>
      <c r="WRL134" s="38"/>
      <c r="WRM134" s="38"/>
      <c r="WRN134" s="38"/>
      <c r="WRO134" s="38"/>
      <c r="WRP134" s="39"/>
      <c r="WRQ134" s="40"/>
      <c r="WRR134" s="41"/>
      <c r="WRS134" s="41"/>
      <c r="WRT134" s="41"/>
      <c r="WRU134" s="42"/>
      <c r="WRV134" s="41"/>
      <c r="WRW134" s="43"/>
      <c r="WRX134" s="44"/>
      <c r="WRY134" s="41"/>
      <c r="WRZ134" s="41"/>
      <c r="WSA134" s="41"/>
      <c r="WSB134" s="38"/>
      <c r="WSC134" s="38"/>
      <c r="WSD134" s="38"/>
      <c r="WSE134" s="38"/>
      <c r="WSF134" s="39"/>
      <c r="WSG134" s="40"/>
      <c r="WSH134" s="41"/>
      <c r="WSI134" s="41"/>
      <c r="WSJ134" s="41"/>
      <c r="WSK134" s="42"/>
      <c r="WSL134" s="41"/>
      <c r="WSM134" s="43"/>
      <c r="WSN134" s="44"/>
      <c r="WSO134" s="41"/>
      <c r="WSP134" s="41"/>
      <c r="WSQ134" s="41"/>
      <c r="WSR134" s="38"/>
      <c r="WSS134" s="38"/>
      <c r="WST134" s="38"/>
      <c r="WSU134" s="38"/>
      <c r="WSV134" s="39"/>
      <c r="WSW134" s="40"/>
      <c r="WSX134" s="41"/>
      <c r="WSY134" s="41"/>
      <c r="WSZ134" s="41"/>
      <c r="WTA134" s="42"/>
      <c r="WTB134" s="41"/>
      <c r="WTC134" s="43"/>
      <c r="WTD134" s="44"/>
      <c r="WTE134" s="41"/>
      <c r="WTF134" s="41"/>
      <c r="WTG134" s="41"/>
      <c r="WTH134" s="38"/>
      <c r="WTI134" s="38"/>
      <c r="WTJ134" s="38"/>
      <c r="WTK134" s="38"/>
      <c r="WTL134" s="39"/>
      <c r="WTM134" s="40"/>
      <c r="WTN134" s="41"/>
      <c r="WTO134" s="41"/>
      <c r="WTP134" s="41"/>
      <c r="WTQ134" s="42"/>
      <c r="WTR134" s="41"/>
      <c r="WTS134" s="43"/>
      <c r="WTT134" s="44"/>
      <c r="WTU134" s="41"/>
      <c r="WTV134" s="41"/>
      <c r="WTW134" s="41"/>
      <c r="WTX134" s="38"/>
      <c r="WTY134" s="38"/>
      <c r="WTZ134" s="38"/>
      <c r="WUA134" s="38"/>
      <c r="WUB134" s="39"/>
      <c r="WUC134" s="40"/>
      <c r="WUD134" s="41"/>
      <c r="WUE134" s="41"/>
      <c r="WUF134" s="41"/>
      <c r="WUG134" s="42"/>
      <c r="WUH134" s="41"/>
      <c r="WUI134" s="43"/>
      <c r="WUJ134" s="44"/>
      <c r="WUK134" s="41"/>
      <c r="WUL134" s="41"/>
      <c r="WUM134" s="41"/>
      <c r="WUN134" s="38"/>
      <c r="WUO134" s="38"/>
      <c r="WUP134" s="38"/>
      <c r="WUQ134" s="38"/>
      <c r="WUR134" s="39"/>
      <c r="WUS134" s="40"/>
      <c r="WUT134" s="41"/>
      <c r="WUU134" s="41"/>
      <c r="WUV134" s="41"/>
      <c r="WUW134" s="42"/>
      <c r="WUX134" s="41"/>
      <c r="WUY134" s="43"/>
      <c r="WUZ134" s="44"/>
      <c r="WVA134" s="41"/>
      <c r="WVB134" s="41"/>
      <c r="WVC134" s="41"/>
      <c r="WVD134" s="38"/>
      <c r="WVE134" s="38"/>
      <c r="WVF134" s="38"/>
      <c r="WVG134" s="38"/>
      <c r="WVH134" s="39"/>
      <c r="WVI134" s="40"/>
      <c r="WVJ134" s="41"/>
      <c r="WVK134" s="41"/>
      <c r="WVL134" s="41"/>
      <c r="WVM134" s="42"/>
      <c r="WVN134" s="41"/>
      <c r="WVO134" s="43"/>
      <c r="WVP134" s="44"/>
      <c r="WVQ134" s="41"/>
      <c r="WVR134" s="41"/>
      <c r="WVS134" s="41"/>
      <c r="WVT134" s="38"/>
      <c r="WVU134" s="38"/>
      <c r="WVV134" s="38"/>
      <c r="WVW134" s="38"/>
      <c r="WVX134" s="39"/>
      <c r="WVY134" s="40"/>
      <c r="WVZ134" s="41"/>
      <c r="WWA134" s="41"/>
      <c r="WWB134" s="41"/>
      <c r="WWC134" s="42"/>
      <c r="WWD134" s="41"/>
      <c r="WWE134" s="43"/>
      <c r="WWF134" s="44"/>
      <c r="WWG134" s="41"/>
      <c r="WWH134" s="41"/>
      <c r="WWI134" s="41"/>
      <c r="WWJ134" s="38"/>
      <c r="WWK134" s="38"/>
      <c r="WWL134" s="38"/>
      <c r="WWM134" s="38"/>
      <c r="WWN134" s="39"/>
      <c r="WWO134" s="40"/>
      <c r="WWP134" s="41"/>
      <c r="WWQ134" s="41"/>
      <c r="WWR134" s="41"/>
      <c r="WWS134" s="42"/>
      <c r="WWT134" s="41"/>
      <c r="WWU134" s="43"/>
      <c r="WWV134" s="44"/>
      <c r="WWW134" s="41"/>
      <c r="WWX134" s="41"/>
      <c r="WWY134" s="41"/>
      <c r="WWZ134" s="38"/>
      <c r="WXA134" s="38"/>
      <c r="WXB134" s="38"/>
      <c r="WXC134" s="38"/>
      <c r="WXD134" s="39"/>
      <c r="WXE134" s="40"/>
      <c r="WXF134" s="41"/>
      <c r="WXG134" s="41"/>
      <c r="WXH134" s="41"/>
      <c r="WXI134" s="42"/>
      <c r="WXJ134" s="41"/>
      <c r="WXK134" s="43"/>
      <c r="WXL134" s="44"/>
      <c r="WXM134" s="41"/>
      <c r="WXN134" s="41"/>
      <c r="WXO134" s="41"/>
      <c r="WXP134" s="38"/>
      <c r="WXQ134" s="38"/>
      <c r="WXR134" s="38"/>
      <c r="WXS134" s="38"/>
      <c r="WXT134" s="39"/>
      <c r="WXU134" s="40"/>
      <c r="WXV134" s="41"/>
      <c r="WXW134" s="41"/>
      <c r="WXX134" s="41"/>
      <c r="WXY134" s="42"/>
      <c r="WXZ134" s="41"/>
      <c r="WYA134" s="43"/>
      <c r="WYB134" s="44"/>
      <c r="WYC134" s="41"/>
      <c r="WYD134" s="41"/>
      <c r="WYE134" s="41"/>
      <c r="WYF134" s="38"/>
      <c r="WYG134" s="38"/>
      <c r="WYH134" s="38"/>
      <c r="WYI134" s="38"/>
      <c r="WYJ134" s="39"/>
      <c r="WYK134" s="40"/>
      <c r="WYL134" s="41"/>
      <c r="WYM134" s="41"/>
      <c r="WYN134" s="41"/>
      <c r="WYO134" s="42"/>
      <c r="WYP134" s="41"/>
      <c r="WYQ134" s="43"/>
      <c r="WYR134" s="44"/>
      <c r="WYS134" s="41"/>
      <c r="WYT134" s="41"/>
      <c r="WYU134" s="41"/>
      <c r="WYV134" s="38"/>
      <c r="WYW134" s="38"/>
      <c r="WYX134" s="38"/>
      <c r="WYY134" s="38"/>
      <c r="WYZ134" s="39"/>
      <c r="WZA134" s="40"/>
      <c r="WZB134" s="41"/>
      <c r="WZC134" s="41"/>
      <c r="WZD134" s="41"/>
      <c r="WZE134" s="42"/>
      <c r="WZF134" s="41"/>
      <c r="WZG134" s="43"/>
      <c r="WZH134" s="44"/>
      <c r="WZI134" s="41"/>
      <c r="WZJ134" s="41"/>
      <c r="WZK134" s="41"/>
      <c r="WZL134" s="38"/>
      <c r="WZM134" s="38"/>
      <c r="WZN134" s="38"/>
      <c r="WZO134" s="38"/>
      <c r="WZP134" s="39"/>
      <c r="WZQ134" s="40"/>
      <c r="WZR134" s="41"/>
      <c r="WZS134" s="41"/>
      <c r="WZT134" s="41"/>
      <c r="WZU134" s="42"/>
      <c r="WZV134" s="41"/>
      <c r="WZW134" s="43"/>
      <c r="WZX134" s="44"/>
      <c r="WZY134" s="41"/>
      <c r="WZZ134" s="41"/>
      <c r="XAA134" s="41"/>
      <c r="XAB134" s="38"/>
      <c r="XAC134" s="38"/>
      <c r="XAD134" s="38"/>
      <c r="XAE134" s="38"/>
      <c r="XAF134" s="39"/>
      <c r="XAG134" s="40"/>
      <c r="XAH134" s="41"/>
      <c r="XAI134" s="41"/>
      <c r="XAJ134" s="41"/>
      <c r="XAK134" s="42"/>
      <c r="XAL134" s="41"/>
      <c r="XAM134" s="43"/>
      <c r="XAN134" s="44"/>
      <c r="XAO134" s="41"/>
      <c r="XAP134" s="41"/>
      <c r="XAQ134" s="41"/>
      <c r="XAR134" s="38"/>
      <c r="XAS134" s="38"/>
      <c r="XAT134" s="38"/>
      <c r="XAU134" s="38"/>
      <c r="XAV134" s="39"/>
      <c r="XAW134" s="40"/>
      <c r="XAX134" s="41"/>
      <c r="XAY134" s="41"/>
      <c r="XAZ134" s="41"/>
      <c r="XBA134" s="42"/>
      <c r="XBB134" s="41"/>
      <c r="XBC134" s="43"/>
      <c r="XBD134" s="44"/>
      <c r="XBE134" s="41"/>
      <c r="XBF134" s="41"/>
      <c r="XBG134" s="41"/>
      <c r="XBH134" s="38"/>
      <c r="XBI134" s="38"/>
      <c r="XBJ134" s="38"/>
      <c r="XBK134" s="38"/>
      <c r="XBL134" s="39"/>
    </row>
    <row r="135" spans="1:16288" s="35" customFormat="1" ht="16.5" x14ac:dyDescent="0.2">
      <c r="A135" s="24" t="s">
        <v>13</v>
      </c>
      <c r="B135" s="17" t="s">
        <v>17</v>
      </c>
      <c r="C135" s="20">
        <v>33600000</v>
      </c>
      <c r="D135" s="11" t="s">
        <v>185</v>
      </c>
      <c r="E135" s="19" t="s">
        <v>15</v>
      </c>
      <c r="F135" s="20">
        <v>180016027</v>
      </c>
      <c r="G135" s="20" t="s">
        <v>248</v>
      </c>
      <c r="H135" s="8" t="s">
        <v>150</v>
      </c>
      <c r="I135" s="21">
        <v>204568146</v>
      </c>
      <c r="J135" s="22" t="s">
        <v>247</v>
      </c>
      <c r="K135" s="23">
        <v>2330</v>
      </c>
      <c r="L135" s="23">
        <v>2330</v>
      </c>
      <c r="M135" s="19" t="s">
        <v>223</v>
      </c>
    </row>
    <row r="136" spans="1:16288" s="36" customFormat="1" ht="18" x14ac:dyDescent="0.25">
      <c r="A136" s="24" t="s">
        <v>13</v>
      </c>
      <c r="B136" s="17" t="s">
        <v>25</v>
      </c>
      <c r="C136" s="20">
        <v>33100000</v>
      </c>
      <c r="D136" s="11" t="s">
        <v>249</v>
      </c>
      <c r="E136" s="19" t="s">
        <v>15</v>
      </c>
      <c r="F136" s="20">
        <v>180016923</v>
      </c>
      <c r="G136" s="20" t="s">
        <v>251</v>
      </c>
      <c r="H136" s="8" t="s">
        <v>252</v>
      </c>
      <c r="I136" s="21">
        <v>202455128</v>
      </c>
      <c r="J136" s="22" t="s">
        <v>250</v>
      </c>
      <c r="K136" s="23">
        <v>3200</v>
      </c>
      <c r="L136" s="23">
        <v>3200</v>
      </c>
      <c r="M136" s="19" t="s">
        <v>223</v>
      </c>
    </row>
    <row r="137" spans="1:16288" s="36" customFormat="1" ht="16.5" x14ac:dyDescent="0.25">
      <c r="A137" s="24" t="s">
        <v>13</v>
      </c>
      <c r="B137" s="17" t="s">
        <v>14</v>
      </c>
      <c r="C137" s="20">
        <v>33600000</v>
      </c>
      <c r="D137" s="11" t="s">
        <v>253</v>
      </c>
      <c r="E137" s="19" t="s">
        <v>15</v>
      </c>
      <c r="F137" s="20">
        <v>180017349</v>
      </c>
      <c r="G137" s="20" t="s">
        <v>255</v>
      </c>
      <c r="H137" s="8" t="s">
        <v>167</v>
      </c>
      <c r="I137" s="21">
        <v>204963851</v>
      </c>
      <c r="J137" s="22" t="s">
        <v>254</v>
      </c>
      <c r="K137" s="23">
        <v>28540</v>
      </c>
      <c r="L137" s="23">
        <v>14270</v>
      </c>
      <c r="M137" s="19" t="s">
        <v>34</v>
      </c>
    </row>
    <row r="138" spans="1:16288" s="36" customFormat="1" ht="16.5" x14ac:dyDescent="0.25">
      <c r="A138" s="24" t="s">
        <v>13</v>
      </c>
      <c r="B138" s="17" t="s">
        <v>17</v>
      </c>
      <c r="C138" s="20">
        <v>33100000</v>
      </c>
      <c r="D138" s="11" t="s">
        <v>256</v>
      </c>
      <c r="E138" s="19" t="s">
        <v>15</v>
      </c>
      <c r="F138" s="20">
        <v>180016675</v>
      </c>
      <c r="G138" s="20" t="s">
        <v>258</v>
      </c>
      <c r="H138" s="8" t="s">
        <v>259</v>
      </c>
      <c r="I138" s="21">
        <v>412718769</v>
      </c>
      <c r="J138" s="22" t="s">
        <v>257</v>
      </c>
      <c r="K138" s="23">
        <v>7070</v>
      </c>
      <c r="L138" s="23">
        <f>2070+2250</f>
        <v>4320</v>
      </c>
      <c r="M138" s="19" t="s">
        <v>34</v>
      </c>
    </row>
    <row r="139" spans="1:16288" s="45" customFormat="1" ht="36" x14ac:dyDescent="0.2">
      <c r="A139" s="24" t="s">
        <v>13</v>
      </c>
      <c r="B139" s="17" t="s">
        <v>17</v>
      </c>
      <c r="C139" s="20">
        <v>85100000</v>
      </c>
      <c r="D139" s="11" t="s">
        <v>260</v>
      </c>
      <c r="E139" s="19" t="s">
        <v>15</v>
      </c>
      <c r="F139" s="20">
        <v>180016601</v>
      </c>
      <c r="G139" s="20" t="s">
        <v>262</v>
      </c>
      <c r="H139" s="8" t="s">
        <v>18</v>
      </c>
      <c r="I139" s="21">
        <v>212153756</v>
      </c>
      <c r="J139" s="22" t="s">
        <v>261</v>
      </c>
      <c r="K139" s="23">
        <v>499050</v>
      </c>
      <c r="L139" s="23"/>
      <c r="M139" s="19" t="s">
        <v>34</v>
      </c>
      <c r="N139" s="38"/>
      <c r="O139" s="38"/>
      <c r="P139" s="39"/>
      <c r="Q139" s="40"/>
      <c r="R139" s="41"/>
      <c r="S139" s="41"/>
      <c r="T139" s="41"/>
      <c r="U139" s="42"/>
      <c r="V139" s="41"/>
      <c r="W139" s="43"/>
      <c r="X139" s="44"/>
      <c r="Y139" s="41"/>
      <c r="Z139" s="41"/>
      <c r="AA139" s="41"/>
      <c r="AB139" s="38"/>
      <c r="AC139" s="38"/>
      <c r="AD139" s="38"/>
      <c r="AE139" s="38"/>
      <c r="AF139" s="39"/>
      <c r="AG139" s="40"/>
      <c r="AH139" s="41"/>
      <c r="AI139" s="41"/>
      <c r="AJ139" s="41"/>
      <c r="AK139" s="42"/>
      <c r="AL139" s="41"/>
      <c r="AM139" s="43"/>
      <c r="AN139" s="44"/>
      <c r="AO139" s="41"/>
      <c r="AP139" s="41"/>
      <c r="AQ139" s="41"/>
      <c r="AR139" s="38"/>
      <c r="AS139" s="38"/>
      <c r="AT139" s="38"/>
      <c r="AU139" s="38"/>
      <c r="AV139" s="39"/>
      <c r="AW139" s="40"/>
      <c r="AX139" s="41"/>
      <c r="AY139" s="41"/>
      <c r="AZ139" s="41"/>
      <c r="BA139" s="42"/>
      <c r="BB139" s="41"/>
      <c r="BC139" s="43"/>
      <c r="BD139" s="44"/>
      <c r="BE139" s="41"/>
      <c r="BF139" s="41"/>
      <c r="BG139" s="41"/>
      <c r="BH139" s="38"/>
      <c r="BI139" s="38"/>
      <c r="BJ139" s="38"/>
      <c r="BK139" s="38"/>
      <c r="BL139" s="39"/>
      <c r="BM139" s="40"/>
      <c r="BN139" s="41"/>
      <c r="BO139" s="41"/>
      <c r="BP139" s="41"/>
      <c r="BQ139" s="42"/>
      <c r="BR139" s="41"/>
      <c r="BS139" s="43"/>
      <c r="BT139" s="44"/>
      <c r="BU139" s="41"/>
      <c r="BV139" s="41"/>
      <c r="BW139" s="41"/>
      <c r="BX139" s="38"/>
      <c r="BY139" s="38"/>
      <c r="BZ139" s="38"/>
      <c r="CA139" s="38"/>
      <c r="CB139" s="39"/>
      <c r="CC139" s="40"/>
      <c r="CD139" s="41"/>
      <c r="CE139" s="41"/>
      <c r="CF139" s="41"/>
      <c r="CG139" s="42"/>
      <c r="CH139" s="41"/>
      <c r="CI139" s="43"/>
      <c r="CJ139" s="44"/>
      <c r="CK139" s="41"/>
      <c r="CL139" s="41"/>
      <c r="CM139" s="41"/>
      <c r="CN139" s="38"/>
      <c r="CO139" s="38"/>
      <c r="CP139" s="38"/>
      <c r="CQ139" s="38"/>
      <c r="CR139" s="39"/>
      <c r="CS139" s="40"/>
      <c r="CT139" s="41"/>
      <c r="CU139" s="41"/>
      <c r="CV139" s="41"/>
      <c r="CW139" s="42"/>
      <c r="CX139" s="41"/>
      <c r="CY139" s="43"/>
      <c r="CZ139" s="44"/>
      <c r="DA139" s="41"/>
      <c r="DB139" s="41"/>
      <c r="DC139" s="41"/>
      <c r="DD139" s="38"/>
      <c r="DE139" s="38"/>
      <c r="DF139" s="38"/>
      <c r="DG139" s="38"/>
      <c r="DH139" s="39"/>
      <c r="DI139" s="40"/>
      <c r="DJ139" s="41"/>
      <c r="DK139" s="41"/>
      <c r="DL139" s="41"/>
      <c r="DM139" s="42"/>
      <c r="DN139" s="41"/>
      <c r="DO139" s="43"/>
      <c r="DP139" s="44"/>
      <c r="DQ139" s="41"/>
      <c r="DR139" s="41"/>
      <c r="DS139" s="41"/>
      <c r="DT139" s="38"/>
      <c r="DU139" s="38"/>
      <c r="DV139" s="38"/>
      <c r="DW139" s="38"/>
      <c r="DX139" s="39"/>
      <c r="DY139" s="40"/>
      <c r="DZ139" s="41"/>
      <c r="EA139" s="41"/>
      <c r="EB139" s="41"/>
      <c r="EC139" s="42"/>
      <c r="ED139" s="41"/>
      <c r="EE139" s="43"/>
      <c r="EF139" s="44"/>
      <c r="EG139" s="41"/>
      <c r="EH139" s="41"/>
      <c r="EI139" s="41"/>
      <c r="EJ139" s="38"/>
      <c r="EK139" s="38"/>
      <c r="EL139" s="38"/>
      <c r="EM139" s="38"/>
      <c r="EN139" s="39"/>
      <c r="EO139" s="40"/>
      <c r="EP139" s="41"/>
      <c r="EQ139" s="41"/>
      <c r="ER139" s="41"/>
      <c r="ES139" s="42"/>
      <c r="ET139" s="41"/>
      <c r="EU139" s="43"/>
      <c r="EV139" s="44"/>
      <c r="EW139" s="41"/>
      <c r="EX139" s="41"/>
      <c r="EY139" s="41"/>
      <c r="EZ139" s="38"/>
      <c r="FA139" s="38"/>
      <c r="FB139" s="38"/>
      <c r="FC139" s="38"/>
      <c r="FD139" s="39"/>
      <c r="FE139" s="40"/>
      <c r="FF139" s="41"/>
      <c r="FG139" s="41"/>
      <c r="FH139" s="41"/>
      <c r="FI139" s="42"/>
      <c r="FJ139" s="41"/>
      <c r="FK139" s="43"/>
      <c r="FL139" s="44"/>
      <c r="FM139" s="41"/>
      <c r="FN139" s="41"/>
      <c r="FO139" s="41"/>
      <c r="FP139" s="38"/>
      <c r="FQ139" s="38"/>
      <c r="FR139" s="38"/>
      <c r="FS139" s="38"/>
      <c r="FT139" s="39"/>
      <c r="FU139" s="40"/>
      <c r="FV139" s="41"/>
      <c r="FW139" s="41"/>
      <c r="FX139" s="41"/>
      <c r="FY139" s="42"/>
      <c r="FZ139" s="41"/>
      <c r="GA139" s="43"/>
      <c r="GB139" s="44"/>
      <c r="GC139" s="41"/>
      <c r="GD139" s="41"/>
      <c r="GE139" s="41"/>
      <c r="GF139" s="38"/>
      <c r="GG139" s="38"/>
      <c r="GH139" s="38"/>
      <c r="GI139" s="38"/>
      <c r="GJ139" s="39"/>
      <c r="GK139" s="40"/>
      <c r="GL139" s="41"/>
      <c r="GM139" s="41"/>
      <c r="GN139" s="41"/>
      <c r="GO139" s="42"/>
      <c r="GP139" s="41"/>
      <c r="GQ139" s="43"/>
      <c r="GR139" s="44"/>
      <c r="GS139" s="41"/>
      <c r="GT139" s="41"/>
      <c r="GU139" s="41"/>
      <c r="GV139" s="38"/>
      <c r="GW139" s="38"/>
      <c r="GX139" s="38"/>
      <c r="GY139" s="38"/>
      <c r="GZ139" s="39"/>
      <c r="HA139" s="40"/>
      <c r="HB139" s="41"/>
      <c r="HC139" s="41"/>
      <c r="HD139" s="41"/>
      <c r="HE139" s="42"/>
      <c r="HF139" s="41"/>
      <c r="HG139" s="43"/>
      <c r="HH139" s="44"/>
      <c r="HI139" s="41"/>
      <c r="HJ139" s="41"/>
      <c r="HK139" s="41"/>
      <c r="HL139" s="38"/>
      <c r="HM139" s="38"/>
      <c r="HN139" s="38"/>
      <c r="HO139" s="38"/>
      <c r="HP139" s="39"/>
      <c r="HQ139" s="40"/>
      <c r="HR139" s="41"/>
      <c r="HS139" s="41"/>
      <c r="HT139" s="41"/>
      <c r="HU139" s="42"/>
      <c r="HV139" s="41"/>
      <c r="HW139" s="43"/>
      <c r="HX139" s="44"/>
      <c r="HY139" s="41"/>
      <c r="HZ139" s="41"/>
      <c r="IA139" s="41"/>
      <c r="IB139" s="38"/>
      <c r="IC139" s="38"/>
      <c r="ID139" s="38"/>
      <c r="IE139" s="38"/>
      <c r="IF139" s="39"/>
      <c r="IG139" s="40"/>
      <c r="IH139" s="41"/>
      <c r="II139" s="41"/>
      <c r="IJ139" s="41"/>
      <c r="IK139" s="42"/>
      <c r="IL139" s="41"/>
      <c r="IM139" s="43"/>
      <c r="IN139" s="44"/>
      <c r="IO139" s="41"/>
      <c r="IP139" s="41"/>
      <c r="IQ139" s="41"/>
      <c r="IR139" s="38"/>
      <c r="IS139" s="38"/>
      <c r="IT139" s="38"/>
      <c r="IU139" s="38"/>
      <c r="IV139" s="39"/>
      <c r="IW139" s="40"/>
      <c r="IX139" s="41"/>
      <c r="IY139" s="41"/>
      <c r="IZ139" s="41"/>
      <c r="JA139" s="42"/>
      <c r="JB139" s="41"/>
      <c r="JC139" s="43"/>
      <c r="JD139" s="44"/>
      <c r="JE139" s="41"/>
      <c r="JF139" s="41"/>
      <c r="JG139" s="41"/>
      <c r="JH139" s="38"/>
      <c r="JI139" s="38"/>
      <c r="JJ139" s="38"/>
      <c r="JK139" s="38"/>
      <c r="JL139" s="39"/>
      <c r="JM139" s="40"/>
      <c r="JN139" s="41"/>
      <c r="JO139" s="41"/>
      <c r="JP139" s="41"/>
      <c r="JQ139" s="42"/>
      <c r="JR139" s="41"/>
      <c r="JS139" s="43"/>
      <c r="JT139" s="44"/>
      <c r="JU139" s="41"/>
      <c r="JV139" s="41"/>
      <c r="JW139" s="41"/>
      <c r="JX139" s="38"/>
      <c r="JY139" s="38"/>
      <c r="JZ139" s="38"/>
      <c r="KA139" s="38"/>
      <c r="KB139" s="39"/>
      <c r="KC139" s="40"/>
      <c r="KD139" s="41"/>
      <c r="KE139" s="41"/>
      <c r="KF139" s="41"/>
      <c r="KG139" s="42"/>
      <c r="KH139" s="41"/>
      <c r="KI139" s="43"/>
      <c r="KJ139" s="44"/>
      <c r="KK139" s="41"/>
      <c r="KL139" s="41"/>
      <c r="KM139" s="41"/>
      <c r="KN139" s="38"/>
      <c r="KO139" s="38"/>
      <c r="KP139" s="38"/>
      <c r="KQ139" s="38"/>
      <c r="KR139" s="39"/>
      <c r="KS139" s="40"/>
      <c r="KT139" s="41"/>
      <c r="KU139" s="41"/>
      <c r="KV139" s="41"/>
      <c r="KW139" s="42"/>
      <c r="KX139" s="41"/>
      <c r="KY139" s="43"/>
      <c r="KZ139" s="44"/>
      <c r="LA139" s="41"/>
      <c r="LB139" s="41"/>
      <c r="LC139" s="41"/>
      <c r="LD139" s="38"/>
      <c r="LE139" s="38"/>
      <c r="LF139" s="38"/>
      <c r="LG139" s="38"/>
      <c r="LH139" s="39"/>
      <c r="LI139" s="40"/>
      <c r="LJ139" s="41"/>
      <c r="LK139" s="41"/>
      <c r="LL139" s="41"/>
      <c r="LM139" s="42"/>
      <c r="LN139" s="41"/>
      <c r="LO139" s="43"/>
      <c r="LP139" s="44"/>
      <c r="LQ139" s="41"/>
      <c r="LR139" s="41"/>
      <c r="LS139" s="41"/>
      <c r="LT139" s="38"/>
      <c r="LU139" s="38"/>
      <c r="LV139" s="38"/>
      <c r="LW139" s="38"/>
      <c r="LX139" s="39"/>
      <c r="LY139" s="40"/>
      <c r="LZ139" s="41"/>
      <c r="MA139" s="41"/>
      <c r="MB139" s="41"/>
      <c r="MC139" s="42"/>
      <c r="MD139" s="41"/>
      <c r="ME139" s="43"/>
      <c r="MF139" s="44"/>
      <c r="MG139" s="41"/>
      <c r="MH139" s="41"/>
      <c r="MI139" s="41"/>
      <c r="MJ139" s="38"/>
      <c r="MK139" s="38"/>
      <c r="ML139" s="38"/>
      <c r="MM139" s="38"/>
      <c r="MN139" s="39"/>
      <c r="MO139" s="40"/>
      <c r="MP139" s="41"/>
      <c r="MQ139" s="41"/>
      <c r="MR139" s="41"/>
      <c r="MS139" s="42"/>
      <c r="MT139" s="41"/>
      <c r="MU139" s="43"/>
      <c r="MV139" s="44"/>
      <c r="MW139" s="41"/>
      <c r="MX139" s="41"/>
      <c r="MY139" s="41"/>
      <c r="MZ139" s="38"/>
      <c r="NA139" s="38"/>
      <c r="NB139" s="38"/>
      <c r="NC139" s="38"/>
      <c r="ND139" s="39"/>
      <c r="NE139" s="40"/>
      <c r="NF139" s="41"/>
      <c r="NG139" s="41"/>
      <c r="NH139" s="41"/>
      <c r="NI139" s="42"/>
      <c r="NJ139" s="41"/>
      <c r="NK139" s="43"/>
      <c r="NL139" s="44"/>
      <c r="NM139" s="41"/>
      <c r="NN139" s="41"/>
      <c r="NO139" s="41"/>
      <c r="NP139" s="38"/>
      <c r="NQ139" s="38"/>
      <c r="NR139" s="38"/>
      <c r="NS139" s="38"/>
      <c r="NT139" s="39"/>
      <c r="NU139" s="40"/>
      <c r="NV139" s="41"/>
      <c r="NW139" s="41"/>
      <c r="NX139" s="41"/>
      <c r="NY139" s="42"/>
      <c r="NZ139" s="41"/>
      <c r="OA139" s="43"/>
      <c r="OB139" s="44"/>
      <c r="OC139" s="41"/>
      <c r="OD139" s="41"/>
      <c r="OE139" s="41"/>
      <c r="OF139" s="38"/>
      <c r="OG139" s="38"/>
      <c r="OH139" s="38"/>
      <c r="OI139" s="38"/>
      <c r="OJ139" s="39"/>
      <c r="OK139" s="40"/>
      <c r="OL139" s="41"/>
      <c r="OM139" s="41"/>
      <c r="ON139" s="41"/>
      <c r="OO139" s="42"/>
      <c r="OP139" s="41"/>
      <c r="OQ139" s="43"/>
      <c r="OR139" s="44"/>
      <c r="OS139" s="41"/>
      <c r="OT139" s="41"/>
      <c r="OU139" s="41"/>
      <c r="OV139" s="38"/>
      <c r="OW139" s="38"/>
      <c r="OX139" s="38"/>
      <c r="OY139" s="38"/>
      <c r="OZ139" s="39"/>
      <c r="PA139" s="40"/>
      <c r="PB139" s="41"/>
      <c r="PC139" s="41"/>
      <c r="PD139" s="41"/>
      <c r="PE139" s="42"/>
      <c r="PF139" s="41"/>
      <c r="PG139" s="43"/>
      <c r="PH139" s="44"/>
      <c r="PI139" s="41"/>
      <c r="PJ139" s="41"/>
      <c r="PK139" s="41"/>
      <c r="PL139" s="38"/>
      <c r="PM139" s="38"/>
      <c r="PN139" s="38"/>
      <c r="PO139" s="38"/>
      <c r="PP139" s="39"/>
      <c r="PQ139" s="40"/>
      <c r="PR139" s="41"/>
      <c r="PS139" s="41"/>
      <c r="PT139" s="41"/>
      <c r="PU139" s="42"/>
      <c r="PV139" s="41"/>
      <c r="PW139" s="43"/>
      <c r="PX139" s="44"/>
      <c r="PY139" s="41"/>
      <c r="PZ139" s="41"/>
      <c r="QA139" s="41"/>
      <c r="QB139" s="38"/>
      <c r="QC139" s="38"/>
      <c r="QD139" s="38"/>
      <c r="QE139" s="38"/>
      <c r="QF139" s="39"/>
      <c r="QG139" s="40"/>
      <c r="QH139" s="41"/>
      <c r="QI139" s="41"/>
      <c r="QJ139" s="41"/>
      <c r="QK139" s="42"/>
      <c r="QL139" s="41"/>
      <c r="QM139" s="43"/>
      <c r="QN139" s="44"/>
      <c r="QO139" s="41"/>
      <c r="QP139" s="41"/>
      <c r="QQ139" s="41"/>
      <c r="QR139" s="38"/>
      <c r="QS139" s="38"/>
      <c r="QT139" s="38"/>
      <c r="QU139" s="38"/>
      <c r="QV139" s="39"/>
      <c r="QW139" s="40"/>
      <c r="QX139" s="41"/>
      <c r="QY139" s="41"/>
      <c r="QZ139" s="41"/>
      <c r="RA139" s="42"/>
      <c r="RB139" s="41"/>
      <c r="RC139" s="43"/>
      <c r="RD139" s="44"/>
      <c r="RE139" s="41"/>
      <c r="RF139" s="41"/>
      <c r="RG139" s="41"/>
      <c r="RH139" s="38"/>
      <c r="RI139" s="38"/>
      <c r="RJ139" s="38"/>
      <c r="RK139" s="38"/>
      <c r="RL139" s="39"/>
      <c r="RM139" s="40"/>
      <c r="RN139" s="41"/>
      <c r="RO139" s="41"/>
      <c r="RP139" s="41"/>
      <c r="RQ139" s="42"/>
      <c r="RR139" s="41"/>
      <c r="RS139" s="43"/>
      <c r="RT139" s="44"/>
      <c r="RU139" s="41"/>
      <c r="RV139" s="41"/>
      <c r="RW139" s="41"/>
      <c r="RX139" s="38"/>
      <c r="RY139" s="38"/>
      <c r="RZ139" s="38"/>
      <c r="SA139" s="38"/>
      <c r="SB139" s="39"/>
      <c r="SC139" s="40"/>
      <c r="SD139" s="41"/>
      <c r="SE139" s="41"/>
      <c r="SF139" s="41"/>
      <c r="SG139" s="42"/>
      <c r="SH139" s="41"/>
      <c r="SI139" s="43"/>
      <c r="SJ139" s="44"/>
      <c r="SK139" s="41"/>
      <c r="SL139" s="41"/>
      <c r="SM139" s="41"/>
      <c r="SN139" s="38"/>
      <c r="SO139" s="38"/>
      <c r="SP139" s="38"/>
      <c r="SQ139" s="38"/>
      <c r="SR139" s="39"/>
      <c r="SS139" s="40"/>
      <c r="ST139" s="41"/>
      <c r="SU139" s="41"/>
      <c r="SV139" s="41"/>
      <c r="SW139" s="42"/>
      <c r="SX139" s="41"/>
      <c r="SY139" s="43"/>
      <c r="SZ139" s="44"/>
      <c r="TA139" s="41"/>
      <c r="TB139" s="41"/>
      <c r="TC139" s="41"/>
      <c r="TD139" s="38"/>
      <c r="TE139" s="38"/>
      <c r="TF139" s="38"/>
      <c r="TG139" s="38"/>
      <c r="TH139" s="39"/>
      <c r="TI139" s="40"/>
      <c r="TJ139" s="41"/>
      <c r="TK139" s="41"/>
      <c r="TL139" s="41"/>
      <c r="TM139" s="42"/>
      <c r="TN139" s="41"/>
      <c r="TO139" s="43"/>
      <c r="TP139" s="44"/>
      <c r="TQ139" s="41"/>
      <c r="TR139" s="41"/>
      <c r="TS139" s="41"/>
      <c r="TT139" s="38"/>
      <c r="TU139" s="38"/>
      <c r="TV139" s="38"/>
      <c r="TW139" s="38"/>
      <c r="TX139" s="39"/>
      <c r="TY139" s="40"/>
      <c r="TZ139" s="41"/>
      <c r="UA139" s="41"/>
      <c r="UB139" s="41"/>
      <c r="UC139" s="42"/>
      <c r="UD139" s="41"/>
      <c r="UE139" s="43"/>
      <c r="UF139" s="44"/>
      <c r="UG139" s="41"/>
      <c r="UH139" s="41"/>
      <c r="UI139" s="41"/>
      <c r="UJ139" s="38"/>
      <c r="UK139" s="38"/>
      <c r="UL139" s="38"/>
      <c r="UM139" s="38"/>
      <c r="UN139" s="39"/>
      <c r="UO139" s="40"/>
      <c r="UP139" s="41"/>
      <c r="UQ139" s="41"/>
      <c r="UR139" s="41"/>
      <c r="US139" s="42"/>
      <c r="UT139" s="41"/>
      <c r="UU139" s="43"/>
      <c r="UV139" s="44"/>
      <c r="UW139" s="41"/>
      <c r="UX139" s="41"/>
      <c r="UY139" s="41"/>
      <c r="UZ139" s="38"/>
      <c r="VA139" s="38"/>
      <c r="VB139" s="38"/>
      <c r="VC139" s="38"/>
      <c r="VD139" s="39"/>
      <c r="VE139" s="40"/>
      <c r="VF139" s="41"/>
      <c r="VG139" s="41"/>
      <c r="VH139" s="41"/>
      <c r="VI139" s="42"/>
      <c r="VJ139" s="41"/>
      <c r="VK139" s="43"/>
      <c r="VL139" s="44"/>
      <c r="VM139" s="41"/>
      <c r="VN139" s="41"/>
      <c r="VO139" s="41"/>
      <c r="VP139" s="38"/>
      <c r="VQ139" s="38"/>
      <c r="VR139" s="38"/>
      <c r="VS139" s="38"/>
      <c r="VT139" s="39"/>
      <c r="VU139" s="40"/>
      <c r="VV139" s="41"/>
      <c r="VW139" s="41"/>
      <c r="VX139" s="41"/>
      <c r="VY139" s="42"/>
      <c r="VZ139" s="41"/>
      <c r="WA139" s="43"/>
      <c r="WB139" s="44"/>
      <c r="WC139" s="41"/>
      <c r="WD139" s="41"/>
      <c r="WE139" s="41"/>
      <c r="WF139" s="38"/>
      <c r="WG139" s="38"/>
      <c r="WH139" s="38"/>
      <c r="WI139" s="38"/>
      <c r="WJ139" s="39"/>
      <c r="WK139" s="40"/>
      <c r="WL139" s="41"/>
      <c r="WM139" s="41"/>
      <c r="WN139" s="41"/>
      <c r="WO139" s="42"/>
      <c r="WP139" s="41"/>
      <c r="WQ139" s="43"/>
      <c r="WR139" s="44"/>
      <c r="WS139" s="41"/>
      <c r="WT139" s="41"/>
      <c r="WU139" s="41"/>
      <c r="WV139" s="38"/>
      <c r="WW139" s="38"/>
      <c r="WX139" s="38"/>
      <c r="WY139" s="38"/>
      <c r="WZ139" s="39"/>
      <c r="XA139" s="40"/>
      <c r="XB139" s="41"/>
      <c r="XC139" s="41"/>
      <c r="XD139" s="41"/>
      <c r="XE139" s="42"/>
      <c r="XF139" s="41"/>
      <c r="XG139" s="43"/>
      <c r="XH139" s="44"/>
      <c r="XI139" s="41"/>
      <c r="XJ139" s="41"/>
      <c r="XK139" s="41"/>
      <c r="XL139" s="38"/>
      <c r="XM139" s="38"/>
      <c r="XN139" s="38"/>
      <c r="XO139" s="38"/>
      <c r="XP139" s="39"/>
      <c r="XQ139" s="40"/>
      <c r="XR139" s="41"/>
      <c r="XS139" s="41"/>
      <c r="XT139" s="41"/>
      <c r="XU139" s="42"/>
      <c r="XV139" s="41"/>
      <c r="XW139" s="43"/>
      <c r="XX139" s="44"/>
      <c r="XY139" s="41"/>
      <c r="XZ139" s="41"/>
      <c r="YA139" s="41"/>
      <c r="YB139" s="38"/>
      <c r="YC139" s="38"/>
      <c r="YD139" s="38"/>
      <c r="YE139" s="38"/>
      <c r="YF139" s="39"/>
      <c r="YG139" s="40"/>
      <c r="YH139" s="41"/>
      <c r="YI139" s="41"/>
      <c r="YJ139" s="41"/>
      <c r="YK139" s="42"/>
      <c r="YL139" s="41"/>
      <c r="YM139" s="43"/>
      <c r="YN139" s="44"/>
      <c r="YO139" s="41"/>
      <c r="YP139" s="41"/>
      <c r="YQ139" s="41"/>
      <c r="YR139" s="38"/>
      <c r="YS139" s="38"/>
      <c r="YT139" s="38"/>
      <c r="YU139" s="38"/>
      <c r="YV139" s="39"/>
      <c r="YW139" s="40"/>
      <c r="YX139" s="41"/>
      <c r="YY139" s="41"/>
      <c r="YZ139" s="41"/>
      <c r="ZA139" s="42"/>
      <c r="ZB139" s="41"/>
      <c r="ZC139" s="43"/>
      <c r="ZD139" s="44"/>
      <c r="ZE139" s="41"/>
      <c r="ZF139" s="41"/>
      <c r="ZG139" s="41"/>
      <c r="ZH139" s="38"/>
      <c r="ZI139" s="38"/>
      <c r="ZJ139" s="38"/>
      <c r="ZK139" s="38"/>
      <c r="ZL139" s="39"/>
      <c r="ZM139" s="40"/>
      <c r="ZN139" s="41"/>
      <c r="ZO139" s="41"/>
      <c r="ZP139" s="41"/>
      <c r="ZQ139" s="42"/>
      <c r="ZR139" s="41"/>
      <c r="ZS139" s="43"/>
      <c r="ZT139" s="44"/>
      <c r="ZU139" s="41"/>
      <c r="ZV139" s="41"/>
      <c r="ZW139" s="41"/>
      <c r="ZX139" s="38"/>
      <c r="ZY139" s="38"/>
      <c r="ZZ139" s="38"/>
      <c r="AAA139" s="38"/>
      <c r="AAB139" s="39"/>
      <c r="AAC139" s="40"/>
      <c r="AAD139" s="41"/>
      <c r="AAE139" s="41"/>
      <c r="AAF139" s="41"/>
      <c r="AAG139" s="42"/>
      <c r="AAH139" s="41"/>
      <c r="AAI139" s="43"/>
      <c r="AAJ139" s="44"/>
      <c r="AAK139" s="41"/>
      <c r="AAL139" s="41"/>
      <c r="AAM139" s="41"/>
      <c r="AAN139" s="38"/>
      <c r="AAO139" s="38"/>
      <c r="AAP139" s="38"/>
      <c r="AAQ139" s="38"/>
      <c r="AAR139" s="39"/>
      <c r="AAS139" s="40"/>
      <c r="AAT139" s="41"/>
      <c r="AAU139" s="41"/>
      <c r="AAV139" s="41"/>
      <c r="AAW139" s="42"/>
      <c r="AAX139" s="41"/>
      <c r="AAY139" s="43"/>
      <c r="AAZ139" s="44"/>
      <c r="ABA139" s="41"/>
      <c r="ABB139" s="41"/>
      <c r="ABC139" s="41"/>
      <c r="ABD139" s="38"/>
      <c r="ABE139" s="38"/>
      <c r="ABF139" s="38"/>
      <c r="ABG139" s="38"/>
      <c r="ABH139" s="39"/>
      <c r="ABI139" s="40"/>
      <c r="ABJ139" s="41"/>
      <c r="ABK139" s="41"/>
      <c r="ABL139" s="41"/>
      <c r="ABM139" s="42"/>
      <c r="ABN139" s="41"/>
      <c r="ABO139" s="43"/>
      <c r="ABP139" s="44"/>
      <c r="ABQ139" s="41"/>
      <c r="ABR139" s="41"/>
      <c r="ABS139" s="41"/>
      <c r="ABT139" s="38"/>
      <c r="ABU139" s="38"/>
      <c r="ABV139" s="38"/>
      <c r="ABW139" s="38"/>
      <c r="ABX139" s="39"/>
      <c r="ABY139" s="40"/>
      <c r="ABZ139" s="41"/>
      <c r="ACA139" s="41"/>
      <c r="ACB139" s="41"/>
      <c r="ACC139" s="42"/>
      <c r="ACD139" s="41"/>
      <c r="ACE139" s="43"/>
      <c r="ACF139" s="44"/>
      <c r="ACG139" s="41"/>
      <c r="ACH139" s="41"/>
      <c r="ACI139" s="41"/>
      <c r="ACJ139" s="38"/>
      <c r="ACK139" s="38"/>
      <c r="ACL139" s="38"/>
      <c r="ACM139" s="38"/>
      <c r="ACN139" s="39"/>
      <c r="ACO139" s="40"/>
      <c r="ACP139" s="41"/>
      <c r="ACQ139" s="41"/>
      <c r="ACR139" s="41"/>
      <c r="ACS139" s="42"/>
      <c r="ACT139" s="41"/>
      <c r="ACU139" s="43"/>
      <c r="ACV139" s="44"/>
      <c r="ACW139" s="41"/>
      <c r="ACX139" s="41"/>
      <c r="ACY139" s="41"/>
      <c r="ACZ139" s="38"/>
      <c r="ADA139" s="38"/>
      <c r="ADB139" s="38"/>
      <c r="ADC139" s="38"/>
      <c r="ADD139" s="39"/>
      <c r="ADE139" s="40"/>
      <c r="ADF139" s="41"/>
      <c r="ADG139" s="41"/>
      <c r="ADH139" s="41"/>
      <c r="ADI139" s="42"/>
      <c r="ADJ139" s="41"/>
      <c r="ADK139" s="43"/>
      <c r="ADL139" s="44"/>
      <c r="ADM139" s="41"/>
      <c r="ADN139" s="41"/>
      <c r="ADO139" s="41"/>
      <c r="ADP139" s="38"/>
      <c r="ADQ139" s="38"/>
      <c r="ADR139" s="38"/>
      <c r="ADS139" s="38"/>
      <c r="ADT139" s="39"/>
      <c r="ADU139" s="40"/>
      <c r="ADV139" s="41"/>
      <c r="ADW139" s="41"/>
      <c r="ADX139" s="41"/>
      <c r="ADY139" s="42"/>
      <c r="ADZ139" s="41"/>
      <c r="AEA139" s="43"/>
      <c r="AEB139" s="44"/>
      <c r="AEC139" s="41"/>
      <c r="AED139" s="41"/>
      <c r="AEE139" s="41"/>
      <c r="AEF139" s="38"/>
      <c r="AEG139" s="38"/>
      <c r="AEH139" s="38"/>
      <c r="AEI139" s="38"/>
      <c r="AEJ139" s="39"/>
      <c r="AEK139" s="40"/>
      <c r="AEL139" s="41"/>
      <c r="AEM139" s="41"/>
      <c r="AEN139" s="41"/>
      <c r="AEO139" s="42"/>
      <c r="AEP139" s="41"/>
      <c r="AEQ139" s="43"/>
      <c r="AER139" s="44"/>
      <c r="AES139" s="41"/>
      <c r="AET139" s="41"/>
      <c r="AEU139" s="41"/>
      <c r="AEV139" s="38"/>
      <c r="AEW139" s="38"/>
      <c r="AEX139" s="38"/>
      <c r="AEY139" s="38"/>
      <c r="AEZ139" s="39"/>
      <c r="AFA139" s="40"/>
      <c r="AFB139" s="41"/>
      <c r="AFC139" s="41"/>
      <c r="AFD139" s="41"/>
      <c r="AFE139" s="42"/>
      <c r="AFF139" s="41"/>
      <c r="AFG139" s="43"/>
      <c r="AFH139" s="44"/>
      <c r="AFI139" s="41"/>
      <c r="AFJ139" s="41"/>
      <c r="AFK139" s="41"/>
      <c r="AFL139" s="38"/>
      <c r="AFM139" s="38"/>
      <c r="AFN139" s="38"/>
      <c r="AFO139" s="38"/>
      <c r="AFP139" s="39"/>
      <c r="AFQ139" s="40"/>
      <c r="AFR139" s="41"/>
      <c r="AFS139" s="41"/>
      <c r="AFT139" s="41"/>
      <c r="AFU139" s="42"/>
      <c r="AFV139" s="41"/>
      <c r="AFW139" s="43"/>
      <c r="AFX139" s="44"/>
      <c r="AFY139" s="41"/>
      <c r="AFZ139" s="41"/>
      <c r="AGA139" s="41"/>
      <c r="AGB139" s="38"/>
      <c r="AGC139" s="38"/>
      <c r="AGD139" s="38"/>
      <c r="AGE139" s="38"/>
      <c r="AGF139" s="39"/>
      <c r="AGG139" s="40"/>
      <c r="AGH139" s="41"/>
      <c r="AGI139" s="41"/>
      <c r="AGJ139" s="41"/>
      <c r="AGK139" s="42"/>
      <c r="AGL139" s="41"/>
      <c r="AGM139" s="43"/>
      <c r="AGN139" s="44"/>
      <c r="AGO139" s="41"/>
      <c r="AGP139" s="41"/>
      <c r="AGQ139" s="41"/>
      <c r="AGR139" s="38"/>
      <c r="AGS139" s="38"/>
      <c r="AGT139" s="38"/>
      <c r="AGU139" s="38"/>
      <c r="AGV139" s="39"/>
      <c r="AGW139" s="40"/>
      <c r="AGX139" s="41"/>
      <c r="AGY139" s="41"/>
      <c r="AGZ139" s="41"/>
      <c r="AHA139" s="42"/>
      <c r="AHB139" s="41"/>
      <c r="AHC139" s="43"/>
      <c r="AHD139" s="44"/>
      <c r="AHE139" s="41"/>
      <c r="AHF139" s="41"/>
      <c r="AHG139" s="41"/>
      <c r="AHH139" s="38"/>
      <c r="AHI139" s="38"/>
      <c r="AHJ139" s="38"/>
      <c r="AHK139" s="38"/>
      <c r="AHL139" s="39"/>
      <c r="AHM139" s="40"/>
      <c r="AHN139" s="41"/>
      <c r="AHO139" s="41"/>
      <c r="AHP139" s="41"/>
      <c r="AHQ139" s="42"/>
      <c r="AHR139" s="41"/>
      <c r="AHS139" s="43"/>
      <c r="AHT139" s="44"/>
      <c r="AHU139" s="41"/>
      <c r="AHV139" s="41"/>
      <c r="AHW139" s="41"/>
      <c r="AHX139" s="38"/>
      <c r="AHY139" s="38"/>
      <c r="AHZ139" s="38"/>
      <c r="AIA139" s="38"/>
      <c r="AIB139" s="39"/>
      <c r="AIC139" s="40"/>
      <c r="AID139" s="41"/>
      <c r="AIE139" s="41"/>
      <c r="AIF139" s="41"/>
      <c r="AIG139" s="42"/>
      <c r="AIH139" s="41"/>
      <c r="AII139" s="43"/>
      <c r="AIJ139" s="44"/>
      <c r="AIK139" s="41"/>
      <c r="AIL139" s="41"/>
      <c r="AIM139" s="41"/>
      <c r="AIN139" s="38"/>
      <c r="AIO139" s="38"/>
      <c r="AIP139" s="38"/>
      <c r="AIQ139" s="38"/>
      <c r="AIR139" s="39"/>
      <c r="AIS139" s="40"/>
      <c r="AIT139" s="41"/>
      <c r="AIU139" s="41"/>
      <c r="AIV139" s="41"/>
      <c r="AIW139" s="42"/>
      <c r="AIX139" s="41"/>
      <c r="AIY139" s="43"/>
      <c r="AIZ139" s="44"/>
      <c r="AJA139" s="41"/>
      <c r="AJB139" s="41"/>
      <c r="AJC139" s="41"/>
      <c r="AJD139" s="38"/>
      <c r="AJE139" s="38"/>
      <c r="AJF139" s="38"/>
      <c r="AJG139" s="38"/>
      <c r="AJH139" s="39"/>
      <c r="AJI139" s="40"/>
      <c r="AJJ139" s="41"/>
      <c r="AJK139" s="41"/>
      <c r="AJL139" s="41"/>
      <c r="AJM139" s="42"/>
      <c r="AJN139" s="41"/>
      <c r="AJO139" s="43"/>
      <c r="AJP139" s="44"/>
      <c r="AJQ139" s="41"/>
      <c r="AJR139" s="41"/>
      <c r="AJS139" s="41"/>
      <c r="AJT139" s="38"/>
      <c r="AJU139" s="38"/>
      <c r="AJV139" s="38"/>
      <c r="AJW139" s="38"/>
      <c r="AJX139" s="39"/>
      <c r="AJY139" s="40"/>
      <c r="AJZ139" s="41"/>
      <c r="AKA139" s="41"/>
      <c r="AKB139" s="41"/>
      <c r="AKC139" s="42"/>
      <c r="AKD139" s="41"/>
      <c r="AKE139" s="43"/>
      <c r="AKF139" s="44"/>
      <c r="AKG139" s="41"/>
      <c r="AKH139" s="41"/>
      <c r="AKI139" s="41"/>
      <c r="AKJ139" s="38"/>
      <c r="AKK139" s="38"/>
      <c r="AKL139" s="38"/>
      <c r="AKM139" s="38"/>
      <c r="AKN139" s="39"/>
      <c r="AKO139" s="40"/>
      <c r="AKP139" s="41"/>
      <c r="AKQ139" s="41"/>
      <c r="AKR139" s="41"/>
      <c r="AKS139" s="42"/>
      <c r="AKT139" s="41"/>
      <c r="AKU139" s="43"/>
      <c r="AKV139" s="44"/>
      <c r="AKW139" s="41"/>
      <c r="AKX139" s="41"/>
      <c r="AKY139" s="41"/>
      <c r="AKZ139" s="38"/>
      <c r="ALA139" s="38"/>
      <c r="ALB139" s="38"/>
      <c r="ALC139" s="38"/>
      <c r="ALD139" s="39"/>
      <c r="ALE139" s="40"/>
      <c r="ALF139" s="41"/>
      <c r="ALG139" s="41"/>
      <c r="ALH139" s="41"/>
      <c r="ALI139" s="42"/>
      <c r="ALJ139" s="41"/>
      <c r="ALK139" s="43"/>
      <c r="ALL139" s="44"/>
      <c r="ALM139" s="41"/>
      <c r="ALN139" s="41"/>
      <c r="ALO139" s="41"/>
      <c r="ALP139" s="38"/>
      <c r="ALQ139" s="38"/>
      <c r="ALR139" s="38"/>
      <c r="ALS139" s="38"/>
      <c r="ALT139" s="39"/>
      <c r="ALU139" s="40"/>
      <c r="ALV139" s="41"/>
      <c r="ALW139" s="41"/>
      <c r="ALX139" s="41"/>
      <c r="ALY139" s="42"/>
      <c r="ALZ139" s="41"/>
      <c r="AMA139" s="43"/>
      <c r="AMB139" s="44"/>
      <c r="AMC139" s="41"/>
      <c r="AMD139" s="41"/>
      <c r="AME139" s="41"/>
      <c r="AMF139" s="38"/>
      <c r="AMG139" s="38"/>
      <c r="AMH139" s="38"/>
      <c r="AMI139" s="38"/>
      <c r="AMJ139" s="39"/>
      <c r="AMK139" s="40"/>
      <c r="AML139" s="41"/>
      <c r="AMM139" s="41"/>
      <c r="AMN139" s="41"/>
      <c r="AMO139" s="42"/>
      <c r="AMP139" s="41"/>
      <c r="AMQ139" s="43"/>
      <c r="AMR139" s="44"/>
      <c r="AMS139" s="41"/>
      <c r="AMT139" s="41"/>
      <c r="AMU139" s="41"/>
      <c r="AMV139" s="38"/>
      <c r="AMW139" s="38"/>
      <c r="AMX139" s="38"/>
      <c r="AMY139" s="38"/>
      <c r="AMZ139" s="39"/>
      <c r="ANA139" s="40"/>
      <c r="ANB139" s="41"/>
      <c r="ANC139" s="41"/>
      <c r="AND139" s="41"/>
      <c r="ANE139" s="42"/>
      <c r="ANF139" s="41"/>
      <c r="ANG139" s="43"/>
      <c r="ANH139" s="44"/>
      <c r="ANI139" s="41"/>
      <c r="ANJ139" s="41"/>
      <c r="ANK139" s="41"/>
      <c r="ANL139" s="38"/>
      <c r="ANM139" s="38"/>
      <c r="ANN139" s="38"/>
      <c r="ANO139" s="38"/>
      <c r="ANP139" s="39"/>
      <c r="ANQ139" s="40"/>
      <c r="ANR139" s="41"/>
      <c r="ANS139" s="41"/>
      <c r="ANT139" s="41"/>
      <c r="ANU139" s="42"/>
      <c r="ANV139" s="41"/>
      <c r="ANW139" s="43"/>
      <c r="ANX139" s="44"/>
      <c r="ANY139" s="41"/>
      <c r="ANZ139" s="41"/>
      <c r="AOA139" s="41"/>
      <c r="AOB139" s="38"/>
      <c r="AOC139" s="38"/>
      <c r="AOD139" s="38"/>
      <c r="AOE139" s="38"/>
      <c r="AOF139" s="39"/>
      <c r="AOG139" s="40"/>
      <c r="AOH139" s="41"/>
      <c r="AOI139" s="41"/>
      <c r="AOJ139" s="41"/>
      <c r="AOK139" s="42"/>
      <c r="AOL139" s="41"/>
      <c r="AOM139" s="43"/>
      <c r="AON139" s="44"/>
      <c r="AOO139" s="41"/>
      <c r="AOP139" s="41"/>
      <c r="AOQ139" s="41"/>
      <c r="AOR139" s="38"/>
      <c r="AOS139" s="38"/>
      <c r="AOT139" s="38"/>
      <c r="AOU139" s="38"/>
      <c r="AOV139" s="39"/>
      <c r="AOW139" s="40"/>
      <c r="AOX139" s="41"/>
      <c r="AOY139" s="41"/>
      <c r="AOZ139" s="41"/>
      <c r="APA139" s="42"/>
      <c r="APB139" s="41"/>
      <c r="APC139" s="43"/>
      <c r="APD139" s="44"/>
      <c r="APE139" s="41"/>
      <c r="APF139" s="41"/>
      <c r="APG139" s="41"/>
      <c r="APH139" s="38"/>
      <c r="API139" s="38"/>
      <c r="APJ139" s="38"/>
      <c r="APK139" s="38"/>
      <c r="APL139" s="39"/>
      <c r="APM139" s="40"/>
      <c r="APN139" s="41"/>
      <c r="APO139" s="41"/>
      <c r="APP139" s="41"/>
      <c r="APQ139" s="42"/>
      <c r="APR139" s="41"/>
      <c r="APS139" s="43"/>
      <c r="APT139" s="44"/>
      <c r="APU139" s="41"/>
      <c r="APV139" s="41"/>
      <c r="APW139" s="41"/>
      <c r="APX139" s="38"/>
      <c r="APY139" s="38"/>
      <c r="APZ139" s="38"/>
      <c r="AQA139" s="38"/>
      <c r="AQB139" s="39"/>
      <c r="AQC139" s="40"/>
      <c r="AQD139" s="41"/>
      <c r="AQE139" s="41"/>
      <c r="AQF139" s="41"/>
      <c r="AQG139" s="42"/>
      <c r="AQH139" s="41"/>
      <c r="AQI139" s="43"/>
      <c r="AQJ139" s="44"/>
      <c r="AQK139" s="41"/>
      <c r="AQL139" s="41"/>
      <c r="AQM139" s="41"/>
      <c r="AQN139" s="38"/>
      <c r="AQO139" s="38"/>
      <c r="AQP139" s="38"/>
      <c r="AQQ139" s="38"/>
      <c r="AQR139" s="39"/>
      <c r="AQS139" s="40"/>
      <c r="AQT139" s="41"/>
      <c r="AQU139" s="41"/>
      <c r="AQV139" s="41"/>
      <c r="AQW139" s="42"/>
      <c r="AQX139" s="41"/>
      <c r="AQY139" s="43"/>
      <c r="AQZ139" s="44"/>
      <c r="ARA139" s="41"/>
      <c r="ARB139" s="41"/>
      <c r="ARC139" s="41"/>
      <c r="ARD139" s="38"/>
      <c r="ARE139" s="38"/>
      <c r="ARF139" s="38"/>
      <c r="ARG139" s="38"/>
      <c r="ARH139" s="39"/>
      <c r="ARI139" s="40"/>
      <c r="ARJ139" s="41"/>
      <c r="ARK139" s="41"/>
      <c r="ARL139" s="41"/>
      <c r="ARM139" s="42"/>
      <c r="ARN139" s="41"/>
      <c r="ARO139" s="43"/>
      <c r="ARP139" s="44"/>
      <c r="ARQ139" s="41"/>
      <c r="ARR139" s="41"/>
      <c r="ARS139" s="41"/>
      <c r="ART139" s="38"/>
      <c r="ARU139" s="38"/>
      <c r="ARV139" s="38"/>
      <c r="ARW139" s="38"/>
      <c r="ARX139" s="39"/>
      <c r="ARY139" s="40"/>
      <c r="ARZ139" s="41"/>
      <c r="ASA139" s="41"/>
      <c r="ASB139" s="41"/>
      <c r="ASC139" s="42"/>
      <c r="ASD139" s="41"/>
      <c r="ASE139" s="43"/>
      <c r="ASF139" s="44"/>
      <c r="ASG139" s="41"/>
      <c r="ASH139" s="41"/>
      <c r="ASI139" s="41"/>
      <c r="ASJ139" s="38"/>
      <c r="ASK139" s="38"/>
      <c r="ASL139" s="38"/>
      <c r="ASM139" s="38"/>
      <c r="ASN139" s="39"/>
      <c r="ASO139" s="40"/>
      <c r="ASP139" s="41"/>
      <c r="ASQ139" s="41"/>
      <c r="ASR139" s="41"/>
      <c r="ASS139" s="42"/>
      <c r="AST139" s="41"/>
      <c r="ASU139" s="43"/>
      <c r="ASV139" s="44"/>
      <c r="ASW139" s="41"/>
      <c r="ASX139" s="41"/>
      <c r="ASY139" s="41"/>
      <c r="ASZ139" s="38"/>
      <c r="ATA139" s="38"/>
      <c r="ATB139" s="38"/>
      <c r="ATC139" s="38"/>
      <c r="ATD139" s="39"/>
      <c r="ATE139" s="40"/>
      <c r="ATF139" s="41"/>
      <c r="ATG139" s="41"/>
      <c r="ATH139" s="41"/>
      <c r="ATI139" s="42"/>
      <c r="ATJ139" s="41"/>
      <c r="ATK139" s="43"/>
      <c r="ATL139" s="44"/>
      <c r="ATM139" s="41"/>
      <c r="ATN139" s="41"/>
      <c r="ATO139" s="41"/>
      <c r="ATP139" s="38"/>
      <c r="ATQ139" s="38"/>
      <c r="ATR139" s="38"/>
      <c r="ATS139" s="38"/>
      <c r="ATT139" s="39"/>
      <c r="ATU139" s="40"/>
      <c r="ATV139" s="41"/>
      <c r="ATW139" s="41"/>
      <c r="ATX139" s="41"/>
      <c r="ATY139" s="42"/>
      <c r="ATZ139" s="41"/>
      <c r="AUA139" s="43"/>
      <c r="AUB139" s="44"/>
      <c r="AUC139" s="41"/>
      <c r="AUD139" s="41"/>
      <c r="AUE139" s="41"/>
      <c r="AUF139" s="38"/>
      <c r="AUG139" s="38"/>
      <c r="AUH139" s="38"/>
      <c r="AUI139" s="38"/>
      <c r="AUJ139" s="39"/>
      <c r="AUK139" s="40"/>
      <c r="AUL139" s="41"/>
      <c r="AUM139" s="41"/>
      <c r="AUN139" s="41"/>
      <c r="AUO139" s="42"/>
      <c r="AUP139" s="41"/>
      <c r="AUQ139" s="43"/>
      <c r="AUR139" s="44"/>
      <c r="AUS139" s="41"/>
      <c r="AUT139" s="41"/>
      <c r="AUU139" s="41"/>
      <c r="AUV139" s="38"/>
      <c r="AUW139" s="38"/>
      <c r="AUX139" s="38"/>
      <c r="AUY139" s="38"/>
      <c r="AUZ139" s="39"/>
      <c r="AVA139" s="40"/>
      <c r="AVB139" s="41"/>
      <c r="AVC139" s="41"/>
      <c r="AVD139" s="41"/>
      <c r="AVE139" s="42"/>
      <c r="AVF139" s="41"/>
      <c r="AVG139" s="43"/>
      <c r="AVH139" s="44"/>
      <c r="AVI139" s="41"/>
      <c r="AVJ139" s="41"/>
      <c r="AVK139" s="41"/>
      <c r="AVL139" s="38"/>
      <c r="AVM139" s="38"/>
      <c r="AVN139" s="38"/>
      <c r="AVO139" s="38"/>
      <c r="AVP139" s="39"/>
      <c r="AVQ139" s="40"/>
      <c r="AVR139" s="41"/>
      <c r="AVS139" s="41"/>
      <c r="AVT139" s="41"/>
      <c r="AVU139" s="42"/>
      <c r="AVV139" s="41"/>
      <c r="AVW139" s="43"/>
      <c r="AVX139" s="44"/>
      <c r="AVY139" s="41"/>
      <c r="AVZ139" s="41"/>
      <c r="AWA139" s="41"/>
      <c r="AWB139" s="38"/>
      <c r="AWC139" s="38"/>
      <c r="AWD139" s="38"/>
      <c r="AWE139" s="38"/>
      <c r="AWF139" s="39"/>
      <c r="AWG139" s="40"/>
      <c r="AWH139" s="41"/>
      <c r="AWI139" s="41"/>
      <c r="AWJ139" s="41"/>
      <c r="AWK139" s="42"/>
      <c r="AWL139" s="41"/>
      <c r="AWM139" s="43"/>
      <c r="AWN139" s="44"/>
      <c r="AWO139" s="41"/>
      <c r="AWP139" s="41"/>
      <c r="AWQ139" s="41"/>
      <c r="AWR139" s="38"/>
      <c r="AWS139" s="38"/>
      <c r="AWT139" s="38"/>
      <c r="AWU139" s="38"/>
      <c r="AWV139" s="39"/>
      <c r="AWW139" s="40"/>
      <c r="AWX139" s="41"/>
      <c r="AWY139" s="41"/>
      <c r="AWZ139" s="41"/>
      <c r="AXA139" s="42"/>
      <c r="AXB139" s="41"/>
      <c r="AXC139" s="43"/>
      <c r="AXD139" s="44"/>
      <c r="AXE139" s="41"/>
      <c r="AXF139" s="41"/>
      <c r="AXG139" s="41"/>
      <c r="AXH139" s="38"/>
      <c r="AXI139" s="38"/>
      <c r="AXJ139" s="38"/>
      <c r="AXK139" s="38"/>
      <c r="AXL139" s="39"/>
      <c r="AXM139" s="40"/>
      <c r="AXN139" s="41"/>
      <c r="AXO139" s="41"/>
      <c r="AXP139" s="41"/>
      <c r="AXQ139" s="42"/>
      <c r="AXR139" s="41"/>
      <c r="AXS139" s="43"/>
      <c r="AXT139" s="44"/>
      <c r="AXU139" s="41"/>
      <c r="AXV139" s="41"/>
      <c r="AXW139" s="41"/>
      <c r="AXX139" s="38"/>
      <c r="AXY139" s="38"/>
      <c r="AXZ139" s="38"/>
      <c r="AYA139" s="38"/>
      <c r="AYB139" s="39"/>
      <c r="AYC139" s="40"/>
      <c r="AYD139" s="41"/>
      <c r="AYE139" s="41"/>
      <c r="AYF139" s="41"/>
      <c r="AYG139" s="42"/>
      <c r="AYH139" s="41"/>
      <c r="AYI139" s="43"/>
      <c r="AYJ139" s="44"/>
      <c r="AYK139" s="41"/>
      <c r="AYL139" s="41"/>
      <c r="AYM139" s="41"/>
      <c r="AYN139" s="38"/>
      <c r="AYO139" s="38"/>
      <c r="AYP139" s="38"/>
      <c r="AYQ139" s="38"/>
      <c r="AYR139" s="39"/>
      <c r="AYS139" s="40"/>
      <c r="AYT139" s="41"/>
      <c r="AYU139" s="41"/>
      <c r="AYV139" s="41"/>
      <c r="AYW139" s="42"/>
      <c r="AYX139" s="41"/>
      <c r="AYY139" s="43"/>
      <c r="AYZ139" s="44"/>
      <c r="AZA139" s="41"/>
      <c r="AZB139" s="41"/>
      <c r="AZC139" s="41"/>
      <c r="AZD139" s="38"/>
      <c r="AZE139" s="38"/>
      <c r="AZF139" s="38"/>
      <c r="AZG139" s="38"/>
      <c r="AZH139" s="39"/>
      <c r="AZI139" s="40"/>
      <c r="AZJ139" s="41"/>
      <c r="AZK139" s="41"/>
      <c r="AZL139" s="41"/>
      <c r="AZM139" s="42"/>
      <c r="AZN139" s="41"/>
      <c r="AZO139" s="43"/>
      <c r="AZP139" s="44"/>
      <c r="AZQ139" s="41"/>
      <c r="AZR139" s="41"/>
      <c r="AZS139" s="41"/>
      <c r="AZT139" s="38"/>
      <c r="AZU139" s="38"/>
      <c r="AZV139" s="38"/>
      <c r="AZW139" s="38"/>
      <c r="AZX139" s="39"/>
      <c r="AZY139" s="40"/>
      <c r="AZZ139" s="41"/>
      <c r="BAA139" s="41"/>
      <c r="BAB139" s="41"/>
      <c r="BAC139" s="42"/>
      <c r="BAD139" s="41"/>
      <c r="BAE139" s="43"/>
      <c r="BAF139" s="44"/>
      <c r="BAG139" s="41"/>
      <c r="BAH139" s="41"/>
      <c r="BAI139" s="41"/>
      <c r="BAJ139" s="38"/>
      <c r="BAK139" s="38"/>
      <c r="BAL139" s="38"/>
      <c r="BAM139" s="38"/>
      <c r="BAN139" s="39"/>
      <c r="BAO139" s="40"/>
      <c r="BAP139" s="41"/>
      <c r="BAQ139" s="41"/>
      <c r="BAR139" s="41"/>
      <c r="BAS139" s="42"/>
      <c r="BAT139" s="41"/>
      <c r="BAU139" s="43"/>
      <c r="BAV139" s="44"/>
      <c r="BAW139" s="41"/>
      <c r="BAX139" s="41"/>
      <c r="BAY139" s="41"/>
      <c r="BAZ139" s="38"/>
      <c r="BBA139" s="38"/>
      <c r="BBB139" s="38"/>
      <c r="BBC139" s="38"/>
      <c r="BBD139" s="39"/>
      <c r="BBE139" s="40"/>
      <c r="BBF139" s="41"/>
      <c r="BBG139" s="41"/>
      <c r="BBH139" s="41"/>
      <c r="BBI139" s="42"/>
      <c r="BBJ139" s="41"/>
      <c r="BBK139" s="43"/>
      <c r="BBL139" s="44"/>
      <c r="BBM139" s="41"/>
      <c r="BBN139" s="41"/>
      <c r="BBO139" s="41"/>
      <c r="BBP139" s="38"/>
      <c r="BBQ139" s="38"/>
      <c r="BBR139" s="38"/>
      <c r="BBS139" s="38"/>
      <c r="BBT139" s="39"/>
      <c r="BBU139" s="40"/>
      <c r="BBV139" s="41"/>
      <c r="BBW139" s="41"/>
      <c r="BBX139" s="41"/>
      <c r="BBY139" s="42"/>
      <c r="BBZ139" s="41"/>
      <c r="BCA139" s="43"/>
      <c r="BCB139" s="44"/>
      <c r="BCC139" s="41"/>
      <c r="BCD139" s="41"/>
      <c r="BCE139" s="41"/>
      <c r="BCF139" s="38"/>
      <c r="BCG139" s="38"/>
      <c r="BCH139" s="38"/>
      <c r="BCI139" s="38"/>
      <c r="BCJ139" s="39"/>
      <c r="BCK139" s="40"/>
      <c r="BCL139" s="41"/>
      <c r="BCM139" s="41"/>
      <c r="BCN139" s="41"/>
      <c r="BCO139" s="42"/>
      <c r="BCP139" s="41"/>
      <c r="BCQ139" s="43"/>
      <c r="BCR139" s="44"/>
      <c r="BCS139" s="41"/>
      <c r="BCT139" s="41"/>
      <c r="BCU139" s="41"/>
      <c r="BCV139" s="38"/>
      <c r="BCW139" s="38"/>
      <c r="BCX139" s="38"/>
      <c r="BCY139" s="38"/>
      <c r="BCZ139" s="39"/>
      <c r="BDA139" s="40"/>
      <c r="BDB139" s="41"/>
      <c r="BDC139" s="41"/>
      <c r="BDD139" s="41"/>
      <c r="BDE139" s="42"/>
      <c r="BDF139" s="41"/>
      <c r="BDG139" s="43"/>
      <c r="BDH139" s="44"/>
      <c r="BDI139" s="41"/>
      <c r="BDJ139" s="41"/>
      <c r="BDK139" s="41"/>
      <c r="BDL139" s="38"/>
      <c r="BDM139" s="38"/>
      <c r="BDN139" s="38"/>
      <c r="BDO139" s="38"/>
      <c r="BDP139" s="39"/>
      <c r="BDQ139" s="40"/>
      <c r="BDR139" s="41"/>
      <c r="BDS139" s="41"/>
      <c r="BDT139" s="41"/>
      <c r="BDU139" s="42"/>
      <c r="BDV139" s="41"/>
      <c r="BDW139" s="43"/>
      <c r="BDX139" s="44"/>
      <c r="BDY139" s="41"/>
      <c r="BDZ139" s="41"/>
      <c r="BEA139" s="41"/>
      <c r="BEB139" s="38"/>
      <c r="BEC139" s="38"/>
      <c r="BED139" s="38"/>
      <c r="BEE139" s="38"/>
      <c r="BEF139" s="39"/>
      <c r="BEG139" s="40"/>
      <c r="BEH139" s="41"/>
      <c r="BEI139" s="41"/>
      <c r="BEJ139" s="41"/>
      <c r="BEK139" s="42"/>
      <c r="BEL139" s="41"/>
      <c r="BEM139" s="43"/>
      <c r="BEN139" s="44"/>
      <c r="BEO139" s="41"/>
      <c r="BEP139" s="41"/>
      <c r="BEQ139" s="41"/>
      <c r="BER139" s="38"/>
      <c r="BES139" s="38"/>
      <c r="BET139" s="38"/>
      <c r="BEU139" s="38"/>
      <c r="BEV139" s="39"/>
      <c r="BEW139" s="40"/>
      <c r="BEX139" s="41"/>
      <c r="BEY139" s="41"/>
      <c r="BEZ139" s="41"/>
      <c r="BFA139" s="42"/>
      <c r="BFB139" s="41"/>
      <c r="BFC139" s="43"/>
      <c r="BFD139" s="44"/>
      <c r="BFE139" s="41"/>
      <c r="BFF139" s="41"/>
      <c r="BFG139" s="41"/>
      <c r="BFH139" s="38"/>
      <c r="BFI139" s="38"/>
      <c r="BFJ139" s="38"/>
      <c r="BFK139" s="38"/>
      <c r="BFL139" s="39"/>
      <c r="BFM139" s="40"/>
      <c r="BFN139" s="41"/>
      <c r="BFO139" s="41"/>
      <c r="BFP139" s="41"/>
      <c r="BFQ139" s="42"/>
      <c r="BFR139" s="41"/>
      <c r="BFS139" s="43"/>
      <c r="BFT139" s="44"/>
      <c r="BFU139" s="41"/>
      <c r="BFV139" s="41"/>
      <c r="BFW139" s="41"/>
      <c r="BFX139" s="38"/>
      <c r="BFY139" s="38"/>
      <c r="BFZ139" s="38"/>
      <c r="BGA139" s="38"/>
      <c r="BGB139" s="39"/>
      <c r="BGC139" s="40"/>
      <c r="BGD139" s="41"/>
      <c r="BGE139" s="41"/>
      <c r="BGF139" s="41"/>
      <c r="BGG139" s="42"/>
      <c r="BGH139" s="41"/>
      <c r="BGI139" s="43"/>
      <c r="BGJ139" s="44"/>
      <c r="BGK139" s="41"/>
      <c r="BGL139" s="41"/>
      <c r="BGM139" s="41"/>
      <c r="BGN139" s="38"/>
      <c r="BGO139" s="38"/>
      <c r="BGP139" s="38"/>
      <c r="BGQ139" s="38"/>
      <c r="BGR139" s="39"/>
      <c r="BGS139" s="40"/>
      <c r="BGT139" s="41"/>
      <c r="BGU139" s="41"/>
      <c r="BGV139" s="41"/>
      <c r="BGW139" s="42"/>
      <c r="BGX139" s="41"/>
      <c r="BGY139" s="43"/>
      <c r="BGZ139" s="44"/>
      <c r="BHA139" s="41"/>
      <c r="BHB139" s="41"/>
      <c r="BHC139" s="41"/>
      <c r="BHD139" s="38"/>
      <c r="BHE139" s="38"/>
      <c r="BHF139" s="38"/>
      <c r="BHG139" s="38"/>
      <c r="BHH139" s="39"/>
      <c r="BHI139" s="40"/>
      <c r="BHJ139" s="41"/>
      <c r="BHK139" s="41"/>
      <c r="BHL139" s="41"/>
      <c r="BHM139" s="42"/>
      <c r="BHN139" s="41"/>
      <c r="BHO139" s="43"/>
      <c r="BHP139" s="44"/>
      <c r="BHQ139" s="41"/>
      <c r="BHR139" s="41"/>
      <c r="BHS139" s="41"/>
      <c r="BHT139" s="38"/>
      <c r="BHU139" s="38"/>
      <c r="BHV139" s="38"/>
      <c r="BHW139" s="38"/>
      <c r="BHX139" s="39"/>
      <c r="BHY139" s="40"/>
      <c r="BHZ139" s="41"/>
      <c r="BIA139" s="41"/>
      <c r="BIB139" s="41"/>
      <c r="BIC139" s="42"/>
      <c r="BID139" s="41"/>
      <c r="BIE139" s="43"/>
      <c r="BIF139" s="44"/>
      <c r="BIG139" s="41"/>
      <c r="BIH139" s="41"/>
      <c r="BII139" s="41"/>
      <c r="BIJ139" s="38"/>
      <c r="BIK139" s="38"/>
      <c r="BIL139" s="38"/>
      <c r="BIM139" s="38"/>
      <c r="BIN139" s="39"/>
      <c r="BIO139" s="40"/>
      <c r="BIP139" s="41"/>
      <c r="BIQ139" s="41"/>
      <c r="BIR139" s="41"/>
      <c r="BIS139" s="42"/>
      <c r="BIT139" s="41"/>
      <c r="BIU139" s="43"/>
      <c r="BIV139" s="44"/>
      <c r="BIW139" s="41"/>
      <c r="BIX139" s="41"/>
      <c r="BIY139" s="41"/>
      <c r="BIZ139" s="38"/>
      <c r="BJA139" s="38"/>
      <c r="BJB139" s="38"/>
      <c r="BJC139" s="38"/>
      <c r="BJD139" s="39"/>
      <c r="BJE139" s="40"/>
      <c r="BJF139" s="41"/>
      <c r="BJG139" s="41"/>
      <c r="BJH139" s="41"/>
      <c r="BJI139" s="42"/>
      <c r="BJJ139" s="41"/>
      <c r="BJK139" s="43"/>
      <c r="BJL139" s="44"/>
      <c r="BJM139" s="41"/>
      <c r="BJN139" s="41"/>
      <c r="BJO139" s="41"/>
      <c r="BJP139" s="38"/>
      <c r="BJQ139" s="38"/>
      <c r="BJR139" s="38"/>
      <c r="BJS139" s="38"/>
      <c r="BJT139" s="39"/>
      <c r="BJU139" s="40"/>
      <c r="BJV139" s="41"/>
      <c r="BJW139" s="41"/>
      <c r="BJX139" s="41"/>
      <c r="BJY139" s="42"/>
      <c r="BJZ139" s="41"/>
      <c r="BKA139" s="43"/>
      <c r="BKB139" s="44"/>
      <c r="BKC139" s="41"/>
      <c r="BKD139" s="41"/>
      <c r="BKE139" s="41"/>
      <c r="BKF139" s="38"/>
      <c r="BKG139" s="38"/>
      <c r="BKH139" s="38"/>
      <c r="BKI139" s="38"/>
      <c r="BKJ139" s="39"/>
      <c r="BKK139" s="40"/>
      <c r="BKL139" s="41"/>
      <c r="BKM139" s="41"/>
      <c r="BKN139" s="41"/>
      <c r="BKO139" s="42"/>
      <c r="BKP139" s="41"/>
      <c r="BKQ139" s="43"/>
      <c r="BKR139" s="44"/>
      <c r="BKS139" s="41"/>
      <c r="BKT139" s="41"/>
      <c r="BKU139" s="41"/>
      <c r="BKV139" s="38"/>
      <c r="BKW139" s="38"/>
      <c r="BKX139" s="38"/>
      <c r="BKY139" s="38"/>
      <c r="BKZ139" s="39"/>
      <c r="BLA139" s="40"/>
      <c r="BLB139" s="41"/>
      <c r="BLC139" s="41"/>
      <c r="BLD139" s="41"/>
      <c r="BLE139" s="42"/>
      <c r="BLF139" s="41"/>
      <c r="BLG139" s="43"/>
      <c r="BLH139" s="44"/>
      <c r="BLI139" s="41"/>
      <c r="BLJ139" s="41"/>
      <c r="BLK139" s="41"/>
      <c r="BLL139" s="38"/>
      <c r="BLM139" s="38"/>
      <c r="BLN139" s="38"/>
      <c r="BLO139" s="38"/>
      <c r="BLP139" s="39"/>
      <c r="BLQ139" s="40"/>
      <c r="BLR139" s="41"/>
      <c r="BLS139" s="41"/>
      <c r="BLT139" s="41"/>
      <c r="BLU139" s="42"/>
      <c r="BLV139" s="41"/>
      <c r="BLW139" s="43"/>
      <c r="BLX139" s="44"/>
      <c r="BLY139" s="41"/>
      <c r="BLZ139" s="41"/>
      <c r="BMA139" s="41"/>
      <c r="BMB139" s="38"/>
      <c r="BMC139" s="38"/>
      <c r="BMD139" s="38"/>
      <c r="BME139" s="38"/>
      <c r="BMF139" s="39"/>
      <c r="BMG139" s="40"/>
      <c r="BMH139" s="41"/>
      <c r="BMI139" s="41"/>
      <c r="BMJ139" s="41"/>
      <c r="BMK139" s="42"/>
      <c r="BML139" s="41"/>
      <c r="BMM139" s="43"/>
      <c r="BMN139" s="44"/>
      <c r="BMO139" s="41"/>
      <c r="BMP139" s="41"/>
      <c r="BMQ139" s="41"/>
      <c r="BMR139" s="38"/>
      <c r="BMS139" s="38"/>
      <c r="BMT139" s="38"/>
      <c r="BMU139" s="38"/>
      <c r="BMV139" s="39"/>
      <c r="BMW139" s="40"/>
      <c r="BMX139" s="41"/>
      <c r="BMY139" s="41"/>
      <c r="BMZ139" s="41"/>
      <c r="BNA139" s="42"/>
      <c r="BNB139" s="41"/>
      <c r="BNC139" s="43"/>
      <c r="BND139" s="44"/>
      <c r="BNE139" s="41"/>
      <c r="BNF139" s="41"/>
      <c r="BNG139" s="41"/>
      <c r="BNH139" s="38"/>
      <c r="BNI139" s="38"/>
      <c r="BNJ139" s="38"/>
      <c r="BNK139" s="38"/>
      <c r="BNL139" s="39"/>
      <c r="BNM139" s="40"/>
      <c r="BNN139" s="41"/>
      <c r="BNO139" s="41"/>
      <c r="BNP139" s="41"/>
      <c r="BNQ139" s="42"/>
      <c r="BNR139" s="41"/>
      <c r="BNS139" s="43"/>
      <c r="BNT139" s="44"/>
      <c r="BNU139" s="41"/>
      <c r="BNV139" s="41"/>
      <c r="BNW139" s="41"/>
      <c r="BNX139" s="38"/>
      <c r="BNY139" s="38"/>
      <c r="BNZ139" s="38"/>
      <c r="BOA139" s="38"/>
      <c r="BOB139" s="39"/>
      <c r="BOC139" s="40"/>
      <c r="BOD139" s="41"/>
      <c r="BOE139" s="41"/>
      <c r="BOF139" s="41"/>
      <c r="BOG139" s="42"/>
      <c r="BOH139" s="41"/>
      <c r="BOI139" s="43"/>
      <c r="BOJ139" s="44"/>
      <c r="BOK139" s="41"/>
      <c r="BOL139" s="41"/>
      <c r="BOM139" s="41"/>
      <c r="BON139" s="38"/>
      <c r="BOO139" s="38"/>
      <c r="BOP139" s="38"/>
      <c r="BOQ139" s="38"/>
      <c r="BOR139" s="39"/>
      <c r="BOS139" s="40"/>
      <c r="BOT139" s="41"/>
      <c r="BOU139" s="41"/>
      <c r="BOV139" s="41"/>
      <c r="BOW139" s="42"/>
      <c r="BOX139" s="41"/>
      <c r="BOY139" s="43"/>
      <c r="BOZ139" s="44"/>
      <c r="BPA139" s="41"/>
      <c r="BPB139" s="41"/>
      <c r="BPC139" s="41"/>
      <c r="BPD139" s="38"/>
      <c r="BPE139" s="38"/>
      <c r="BPF139" s="38"/>
      <c r="BPG139" s="38"/>
      <c r="BPH139" s="39"/>
      <c r="BPI139" s="40"/>
      <c r="BPJ139" s="41"/>
      <c r="BPK139" s="41"/>
      <c r="BPL139" s="41"/>
      <c r="BPM139" s="42"/>
      <c r="BPN139" s="41"/>
      <c r="BPO139" s="43"/>
      <c r="BPP139" s="44"/>
      <c r="BPQ139" s="41"/>
      <c r="BPR139" s="41"/>
      <c r="BPS139" s="41"/>
      <c r="BPT139" s="38"/>
      <c r="BPU139" s="38"/>
      <c r="BPV139" s="38"/>
      <c r="BPW139" s="38"/>
      <c r="BPX139" s="39"/>
      <c r="BPY139" s="40"/>
      <c r="BPZ139" s="41"/>
      <c r="BQA139" s="41"/>
      <c r="BQB139" s="41"/>
      <c r="BQC139" s="42"/>
      <c r="BQD139" s="41"/>
      <c r="BQE139" s="43"/>
      <c r="BQF139" s="44"/>
      <c r="BQG139" s="41"/>
      <c r="BQH139" s="41"/>
      <c r="BQI139" s="41"/>
      <c r="BQJ139" s="38"/>
      <c r="BQK139" s="38"/>
      <c r="BQL139" s="38"/>
      <c r="BQM139" s="38"/>
      <c r="BQN139" s="39"/>
      <c r="BQO139" s="40"/>
      <c r="BQP139" s="41"/>
      <c r="BQQ139" s="41"/>
      <c r="BQR139" s="41"/>
      <c r="BQS139" s="42"/>
      <c r="BQT139" s="41"/>
      <c r="BQU139" s="43"/>
      <c r="BQV139" s="44"/>
      <c r="BQW139" s="41"/>
      <c r="BQX139" s="41"/>
      <c r="BQY139" s="41"/>
      <c r="BQZ139" s="38"/>
      <c r="BRA139" s="38"/>
      <c r="BRB139" s="38"/>
      <c r="BRC139" s="38"/>
      <c r="BRD139" s="39"/>
      <c r="BRE139" s="40"/>
      <c r="BRF139" s="41"/>
      <c r="BRG139" s="41"/>
      <c r="BRH139" s="41"/>
      <c r="BRI139" s="42"/>
      <c r="BRJ139" s="41"/>
      <c r="BRK139" s="43"/>
      <c r="BRL139" s="44"/>
      <c r="BRM139" s="41"/>
      <c r="BRN139" s="41"/>
      <c r="BRO139" s="41"/>
      <c r="BRP139" s="38"/>
      <c r="BRQ139" s="38"/>
      <c r="BRR139" s="38"/>
      <c r="BRS139" s="38"/>
      <c r="BRT139" s="39"/>
      <c r="BRU139" s="40"/>
      <c r="BRV139" s="41"/>
      <c r="BRW139" s="41"/>
      <c r="BRX139" s="41"/>
      <c r="BRY139" s="42"/>
      <c r="BRZ139" s="41"/>
      <c r="BSA139" s="43"/>
      <c r="BSB139" s="44"/>
      <c r="BSC139" s="41"/>
      <c r="BSD139" s="41"/>
      <c r="BSE139" s="41"/>
      <c r="BSF139" s="38"/>
      <c r="BSG139" s="38"/>
      <c r="BSH139" s="38"/>
      <c r="BSI139" s="38"/>
      <c r="BSJ139" s="39"/>
      <c r="BSK139" s="40"/>
      <c r="BSL139" s="41"/>
      <c r="BSM139" s="41"/>
      <c r="BSN139" s="41"/>
      <c r="BSO139" s="42"/>
      <c r="BSP139" s="41"/>
      <c r="BSQ139" s="43"/>
      <c r="BSR139" s="44"/>
      <c r="BSS139" s="41"/>
      <c r="BST139" s="41"/>
      <c r="BSU139" s="41"/>
      <c r="BSV139" s="38"/>
      <c r="BSW139" s="38"/>
      <c r="BSX139" s="38"/>
      <c r="BSY139" s="38"/>
      <c r="BSZ139" s="39"/>
      <c r="BTA139" s="40"/>
      <c r="BTB139" s="41"/>
      <c r="BTC139" s="41"/>
      <c r="BTD139" s="41"/>
      <c r="BTE139" s="42"/>
      <c r="BTF139" s="41"/>
      <c r="BTG139" s="43"/>
      <c r="BTH139" s="44"/>
      <c r="BTI139" s="41"/>
      <c r="BTJ139" s="41"/>
      <c r="BTK139" s="41"/>
      <c r="BTL139" s="38"/>
      <c r="BTM139" s="38"/>
      <c r="BTN139" s="38"/>
      <c r="BTO139" s="38"/>
      <c r="BTP139" s="39"/>
      <c r="BTQ139" s="40"/>
      <c r="BTR139" s="41"/>
      <c r="BTS139" s="41"/>
      <c r="BTT139" s="41"/>
      <c r="BTU139" s="42"/>
      <c r="BTV139" s="41"/>
      <c r="BTW139" s="43"/>
      <c r="BTX139" s="44"/>
      <c r="BTY139" s="41"/>
      <c r="BTZ139" s="41"/>
      <c r="BUA139" s="41"/>
      <c r="BUB139" s="38"/>
      <c r="BUC139" s="38"/>
      <c r="BUD139" s="38"/>
      <c r="BUE139" s="38"/>
      <c r="BUF139" s="39"/>
      <c r="BUG139" s="40"/>
      <c r="BUH139" s="41"/>
      <c r="BUI139" s="41"/>
      <c r="BUJ139" s="41"/>
      <c r="BUK139" s="42"/>
      <c r="BUL139" s="41"/>
      <c r="BUM139" s="43"/>
      <c r="BUN139" s="44"/>
      <c r="BUO139" s="41"/>
      <c r="BUP139" s="41"/>
      <c r="BUQ139" s="41"/>
      <c r="BUR139" s="38"/>
      <c r="BUS139" s="38"/>
      <c r="BUT139" s="38"/>
      <c r="BUU139" s="38"/>
      <c r="BUV139" s="39"/>
      <c r="BUW139" s="40"/>
      <c r="BUX139" s="41"/>
      <c r="BUY139" s="41"/>
      <c r="BUZ139" s="41"/>
      <c r="BVA139" s="42"/>
      <c r="BVB139" s="41"/>
      <c r="BVC139" s="43"/>
      <c r="BVD139" s="44"/>
      <c r="BVE139" s="41"/>
      <c r="BVF139" s="41"/>
      <c r="BVG139" s="41"/>
      <c r="BVH139" s="38"/>
      <c r="BVI139" s="38"/>
      <c r="BVJ139" s="38"/>
      <c r="BVK139" s="38"/>
      <c r="BVL139" s="39"/>
      <c r="BVM139" s="40"/>
      <c r="BVN139" s="41"/>
      <c r="BVO139" s="41"/>
      <c r="BVP139" s="41"/>
      <c r="BVQ139" s="42"/>
      <c r="BVR139" s="41"/>
      <c r="BVS139" s="43"/>
      <c r="BVT139" s="44"/>
      <c r="BVU139" s="41"/>
      <c r="BVV139" s="41"/>
      <c r="BVW139" s="41"/>
      <c r="BVX139" s="38"/>
      <c r="BVY139" s="38"/>
      <c r="BVZ139" s="38"/>
      <c r="BWA139" s="38"/>
      <c r="BWB139" s="39"/>
      <c r="BWC139" s="40"/>
      <c r="BWD139" s="41"/>
      <c r="BWE139" s="41"/>
      <c r="BWF139" s="41"/>
      <c r="BWG139" s="42"/>
      <c r="BWH139" s="41"/>
      <c r="BWI139" s="43"/>
      <c r="BWJ139" s="44"/>
      <c r="BWK139" s="41"/>
      <c r="BWL139" s="41"/>
      <c r="BWM139" s="41"/>
      <c r="BWN139" s="38"/>
      <c r="BWO139" s="38"/>
      <c r="BWP139" s="38"/>
      <c r="BWQ139" s="38"/>
      <c r="BWR139" s="39"/>
      <c r="BWS139" s="40"/>
      <c r="BWT139" s="41"/>
      <c r="BWU139" s="41"/>
      <c r="BWV139" s="41"/>
      <c r="BWW139" s="42"/>
      <c r="BWX139" s="41"/>
      <c r="BWY139" s="43"/>
      <c r="BWZ139" s="44"/>
      <c r="BXA139" s="41"/>
      <c r="BXB139" s="41"/>
      <c r="BXC139" s="41"/>
      <c r="BXD139" s="38"/>
      <c r="BXE139" s="38"/>
      <c r="BXF139" s="38"/>
      <c r="BXG139" s="38"/>
      <c r="BXH139" s="39"/>
      <c r="BXI139" s="40"/>
      <c r="BXJ139" s="41"/>
      <c r="BXK139" s="41"/>
      <c r="BXL139" s="41"/>
      <c r="BXM139" s="42"/>
      <c r="BXN139" s="41"/>
      <c r="BXO139" s="43"/>
      <c r="BXP139" s="44"/>
      <c r="BXQ139" s="41"/>
      <c r="BXR139" s="41"/>
      <c r="BXS139" s="41"/>
      <c r="BXT139" s="38"/>
      <c r="BXU139" s="38"/>
      <c r="BXV139" s="38"/>
      <c r="BXW139" s="38"/>
      <c r="BXX139" s="39"/>
      <c r="BXY139" s="40"/>
      <c r="BXZ139" s="41"/>
      <c r="BYA139" s="41"/>
      <c r="BYB139" s="41"/>
      <c r="BYC139" s="42"/>
      <c r="BYD139" s="41"/>
      <c r="BYE139" s="43"/>
      <c r="BYF139" s="44"/>
      <c r="BYG139" s="41"/>
      <c r="BYH139" s="41"/>
      <c r="BYI139" s="41"/>
      <c r="BYJ139" s="38"/>
      <c r="BYK139" s="38"/>
      <c r="BYL139" s="38"/>
      <c r="BYM139" s="38"/>
      <c r="BYN139" s="39"/>
      <c r="BYO139" s="40"/>
      <c r="BYP139" s="41"/>
      <c r="BYQ139" s="41"/>
      <c r="BYR139" s="41"/>
      <c r="BYS139" s="42"/>
      <c r="BYT139" s="41"/>
      <c r="BYU139" s="43"/>
      <c r="BYV139" s="44"/>
      <c r="BYW139" s="41"/>
      <c r="BYX139" s="41"/>
      <c r="BYY139" s="41"/>
      <c r="BYZ139" s="38"/>
      <c r="BZA139" s="38"/>
      <c r="BZB139" s="38"/>
      <c r="BZC139" s="38"/>
      <c r="BZD139" s="39"/>
      <c r="BZE139" s="40"/>
      <c r="BZF139" s="41"/>
      <c r="BZG139" s="41"/>
      <c r="BZH139" s="41"/>
      <c r="BZI139" s="42"/>
      <c r="BZJ139" s="41"/>
      <c r="BZK139" s="43"/>
      <c r="BZL139" s="44"/>
      <c r="BZM139" s="41"/>
      <c r="BZN139" s="41"/>
      <c r="BZO139" s="41"/>
      <c r="BZP139" s="38"/>
      <c r="BZQ139" s="38"/>
      <c r="BZR139" s="38"/>
      <c r="BZS139" s="38"/>
      <c r="BZT139" s="39"/>
      <c r="BZU139" s="40"/>
      <c r="BZV139" s="41"/>
      <c r="BZW139" s="41"/>
      <c r="BZX139" s="41"/>
      <c r="BZY139" s="42"/>
      <c r="BZZ139" s="41"/>
      <c r="CAA139" s="43"/>
      <c r="CAB139" s="44"/>
      <c r="CAC139" s="41"/>
      <c r="CAD139" s="41"/>
      <c r="CAE139" s="41"/>
      <c r="CAF139" s="38"/>
      <c r="CAG139" s="38"/>
      <c r="CAH139" s="38"/>
      <c r="CAI139" s="38"/>
      <c r="CAJ139" s="39"/>
      <c r="CAK139" s="40"/>
      <c r="CAL139" s="41"/>
      <c r="CAM139" s="41"/>
      <c r="CAN139" s="41"/>
      <c r="CAO139" s="42"/>
      <c r="CAP139" s="41"/>
      <c r="CAQ139" s="43"/>
      <c r="CAR139" s="44"/>
      <c r="CAS139" s="41"/>
      <c r="CAT139" s="41"/>
      <c r="CAU139" s="41"/>
      <c r="CAV139" s="38"/>
      <c r="CAW139" s="38"/>
      <c r="CAX139" s="38"/>
      <c r="CAY139" s="38"/>
      <c r="CAZ139" s="39"/>
      <c r="CBA139" s="40"/>
      <c r="CBB139" s="41"/>
      <c r="CBC139" s="41"/>
      <c r="CBD139" s="41"/>
      <c r="CBE139" s="42"/>
      <c r="CBF139" s="41"/>
      <c r="CBG139" s="43"/>
      <c r="CBH139" s="44"/>
      <c r="CBI139" s="41"/>
      <c r="CBJ139" s="41"/>
      <c r="CBK139" s="41"/>
      <c r="CBL139" s="38"/>
      <c r="CBM139" s="38"/>
      <c r="CBN139" s="38"/>
      <c r="CBO139" s="38"/>
      <c r="CBP139" s="39"/>
      <c r="CBQ139" s="40"/>
      <c r="CBR139" s="41"/>
      <c r="CBS139" s="41"/>
      <c r="CBT139" s="41"/>
      <c r="CBU139" s="42"/>
      <c r="CBV139" s="41"/>
      <c r="CBW139" s="43"/>
      <c r="CBX139" s="44"/>
      <c r="CBY139" s="41"/>
      <c r="CBZ139" s="41"/>
      <c r="CCA139" s="41"/>
      <c r="CCB139" s="38"/>
      <c r="CCC139" s="38"/>
      <c r="CCD139" s="38"/>
      <c r="CCE139" s="38"/>
      <c r="CCF139" s="39"/>
      <c r="CCG139" s="40"/>
      <c r="CCH139" s="41"/>
      <c r="CCI139" s="41"/>
      <c r="CCJ139" s="41"/>
      <c r="CCK139" s="42"/>
      <c r="CCL139" s="41"/>
      <c r="CCM139" s="43"/>
      <c r="CCN139" s="44"/>
      <c r="CCO139" s="41"/>
      <c r="CCP139" s="41"/>
      <c r="CCQ139" s="41"/>
      <c r="CCR139" s="38"/>
      <c r="CCS139" s="38"/>
      <c r="CCT139" s="38"/>
      <c r="CCU139" s="38"/>
      <c r="CCV139" s="39"/>
      <c r="CCW139" s="40"/>
      <c r="CCX139" s="41"/>
      <c r="CCY139" s="41"/>
      <c r="CCZ139" s="41"/>
      <c r="CDA139" s="42"/>
      <c r="CDB139" s="41"/>
      <c r="CDC139" s="43"/>
      <c r="CDD139" s="44"/>
      <c r="CDE139" s="41"/>
      <c r="CDF139" s="41"/>
      <c r="CDG139" s="41"/>
      <c r="CDH139" s="38"/>
      <c r="CDI139" s="38"/>
      <c r="CDJ139" s="38"/>
      <c r="CDK139" s="38"/>
      <c r="CDL139" s="39"/>
      <c r="CDM139" s="40"/>
      <c r="CDN139" s="41"/>
      <c r="CDO139" s="41"/>
      <c r="CDP139" s="41"/>
      <c r="CDQ139" s="42"/>
      <c r="CDR139" s="41"/>
      <c r="CDS139" s="43"/>
      <c r="CDT139" s="44"/>
      <c r="CDU139" s="41"/>
      <c r="CDV139" s="41"/>
      <c r="CDW139" s="41"/>
      <c r="CDX139" s="38"/>
      <c r="CDY139" s="38"/>
      <c r="CDZ139" s="38"/>
      <c r="CEA139" s="38"/>
      <c r="CEB139" s="39"/>
      <c r="CEC139" s="40"/>
      <c r="CED139" s="41"/>
      <c r="CEE139" s="41"/>
      <c r="CEF139" s="41"/>
      <c r="CEG139" s="42"/>
      <c r="CEH139" s="41"/>
      <c r="CEI139" s="43"/>
      <c r="CEJ139" s="44"/>
      <c r="CEK139" s="41"/>
      <c r="CEL139" s="41"/>
      <c r="CEM139" s="41"/>
      <c r="CEN139" s="38"/>
      <c r="CEO139" s="38"/>
      <c r="CEP139" s="38"/>
      <c r="CEQ139" s="38"/>
      <c r="CER139" s="39"/>
      <c r="CES139" s="40"/>
      <c r="CET139" s="41"/>
      <c r="CEU139" s="41"/>
      <c r="CEV139" s="41"/>
      <c r="CEW139" s="42"/>
      <c r="CEX139" s="41"/>
      <c r="CEY139" s="43"/>
      <c r="CEZ139" s="44"/>
      <c r="CFA139" s="41"/>
      <c r="CFB139" s="41"/>
      <c r="CFC139" s="41"/>
      <c r="CFD139" s="38"/>
      <c r="CFE139" s="38"/>
      <c r="CFF139" s="38"/>
      <c r="CFG139" s="38"/>
      <c r="CFH139" s="39"/>
      <c r="CFI139" s="40"/>
      <c r="CFJ139" s="41"/>
      <c r="CFK139" s="41"/>
      <c r="CFL139" s="41"/>
      <c r="CFM139" s="42"/>
      <c r="CFN139" s="41"/>
      <c r="CFO139" s="43"/>
      <c r="CFP139" s="44"/>
      <c r="CFQ139" s="41"/>
      <c r="CFR139" s="41"/>
      <c r="CFS139" s="41"/>
      <c r="CFT139" s="38"/>
      <c r="CFU139" s="38"/>
      <c r="CFV139" s="38"/>
      <c r="CFW139" s="38"/>
      <c r="CFX139" s="39"/>
      <c r="CFY139" s="40"/>
      <c r="CFZ139" s="41"/>
      <c r="CGA139" s="41"/>
      <c r="CGB139" s="41"/>
      <c r="CGC139" s="42"/>
      <c r="CGD139" s="41"/>
      <c r="CGE139" s="43"/>
      <c r="CGF139" s="44"/>
      <c r="CGG139" s="41"/>
      <c r="CGH139" s="41"/>
      <c r="CGI139" s="41"/>
      <c r="CGJ139" s="38"/>
      <c r="CGK139" s="38"/>
      <c r="CGL139" s="38"/>
      <c r="CGM139" s="38"/>
      <c r="CGN139" s="39"/>
      <c r="CGO139" s="40"/>
      <c r="CGP139" s="41"/>
      <c r="CGQ139" s="41"/>
      <c r="CGR139" s="41"/>
      <c r="CGS139" s="42"/>
      <c r="CGT139" s="41"/>
      <c r="CGU139" s="43"/>
      <c r="CGV139" s="44"/>
      <c r="CGW139" s="41"/>
      <c r="CGX139" s="41"/>
      <c r="CGY139" s="41"/>
      <c r="CGZ139" s="38"/>
      <c r="CHA139" s="38"/>
      <c r="CHB139" s="38"/>
      <c r="CHC139" s="38"/>
      <c r="CHD139" s="39"/>
      <c r="CHE139" s="40"/>
      <c r="CHF139" s="41"/>
      <c r="CHG139" s="41"/>
      <c r="CHH139" s="41"/>
      <c r="CHI139" s="42"/>
      <c r="CHJ139" s="41"/>
      <c r="CHK139" s="43"/>
      <c r="CHL139" s="44"/>
      <c r="CHM139" s="41"/>
      <c r="CHN139" s="41"/>
      <c r="CHO139" s="41"/>
      <c r="CHP139" s="38"/>
      <c r="CHQ139" s="38"/>
      <c r="CHR139" s="38"/>
      <c r="CHS139" s="38"/>
      <c r="CHT139" s="39"/>
      <c r="CHU139" s="40"/>
      <c r="CHV139" s="41"/>
      <c r="CHW139" s="41"/>
      <c r="CHX139" s="41"/>
      <c r="CHY139" s="42"/>
      <c r="CHZ139" s="41"/>
      <c r="CIA139" s="43"/>
      <c r="CIB139" s="44"/>
      <c r="CIC139" s="41"/>
      <c r="CID139" s="41"/>
      <c r="CIE139" s="41"/>
      <c r="CIF139" s="38"/>
      <c r="CIG139" s="38"/>
      <c r="CIH139" s="38"/>
      <c r="CII139" s="38"/>
      <c r="CIJ139" s="39"/>
      <c r="CIK139" s="40"/>
      <c r="CIL139" s="41"/>
      <c r="CIM139" s="41"/>
      <c r="CIN139" s="41"/>
      <c r="CIO139" s="42"/>
      <c r="CIP139" s="41"/>
      <c r="CIQ139" s="43"/>
      <c r="CIR139" s="44"/>
      <c r="CIS139" s="41"/>
      <c r="CIT139" s="41"/>
      <c r="CIU139" s="41"/>
      <c r="CIV139" s="38"/>
      <c r="CIW139" s="38"/>
      <c r="CIX139" s="38"/>
      <c r="CIY139" s="38"/>
      <c r="CIZ139" s="39"/>
      <c r="CJA139" s="40"/>
      <c r="CJB139" s="41"/>
      <c r="CJC139" s="41"/>
      <c r="CJD139" s="41"/>
      <c r="CJE139" s="42"/>
      <c r="CJF139" s="41"/>
      <c r="CJG139" s="43"/>
      <c r="CJH139" s="44"/>
      <c r="CJI139" s="41"/>
      <c r="CJJ139" s="41"/>
      <c r="CJK139" s="41"/>
      <c r="CJL139" s="38"/>
      <c r="CJM139" s="38"/>
      <c r="CJN139" s="38"/>
      <c r="CJO139" s="38"/>
      <c r="CJP139" s="39"/>
      <c r="CJQ139" s="40"/>
      <c r="CJR139" s="41"/>
      <c r="CJS139" s="41"/>
      <c r="CJT139" s="41"/>
      <c r="CJU139" s="42"/>
      <c r="CJV139" s="41"/>
      <c r="CJW139" s="43"/>
      <c r="CJX139" s="44"/>
      <c r="CJY139" s="41"/>
      <c r="CJZ139" s="41"/>
      <c r="CKA139" s="41"/>
      <c r="CKB139" s="38"/>
      <c r="CKC139" s="38"/>
      <c r="CKD139" s="38"/>
      <c r="CKE139" s="38"/>
      <c r="CKF139" s="39"/>
      <c r="CKG139" s="40"/>
      <c r="CKH139" s="41"/>
      <c r="CKI139" s="41"/>
      <c r="CKJ139" s="41"/>
      <c r="CKK139" s="42"/>
      <c r="CKL139" s="41"/>
      <c r="CKM139" s="43"/>
      <c r="CKN139" s="44"/>
      <c r="CKO139" s="41"/>
      <c r="CKP139" s="41"/>
      <c r="CKQ139" s="41"/>
      <c r="CKR139" s="38"/>
      <c r="CKS139" s="38"/>
      <c r="CKT139" s="38"/>
      <c r="CKU139" s="38"/>
      <c r="CKV139" s="39"/>
      <c r="CKW139" s="40"/>
      <c r="CKX139" s="41"/>
      <c r="CKY139" s="41"/>
      <c r="CKZ139" s="41"/>
      <c r="CLA139" s="42"/>
      <c r="CLB139" s="41"/>
      <c r="CLC139" s="43"/>
      <c r="CLD139" s="44"/>
      <c r="CLE139" s="41"/>
      <c r="CLF139" s="41"/>
      <c r="CLG139" s="41"/>
      <c r="CLH139" s="38"/>
      <c r="CLI139" s="38"/>
      <c r="CLJ139" s="38"/>
      <c r="CLK139" s="38"/>
      <c r="CLL139" s="39"/>
      <c r="CLM139" s="40"/>
      <c r="CLN139" s="41"/>
      <c r="CLO139" s="41"/>
      <c r="CLP139" s="41"/>
      <c r="CLQ139" s="42"/>
      <c r="CLR139" s="41"/>
      <c r="CLS139" s="43"/>
      <c r="CLT139" s="44"/>
      <c r="CLU139" s="41"/>
      <c r="CLV139" s="41"/>
      <c r="CLW139" s="41"/>
      <c r="CLX139" s="38"/>
      <c r="CLY139" s="38"/>
      <c r="CLZ139" s="38"/>
      <c r="CMA139" s="38"/>
      <c r="CMB139" s="39"/>
      <c r="CMC139" s="40"/>
      <c r="CMD139" s="41"/>
      <c r="CME139" s="41"/>
      <c r="CMF139" s="41"/>
      <c r="CMG139" s="42"/>
      <c r="CMH139" s="41"/>
      <c r="CMI139" s="43"/>
      <c r="CMJ139" s="44"/>
      <c r="CMK139" s="41"/>
      <c r="CML139" s="41"/>
      <c r="CMM139" s="41"/>
      <c r="CMN139" s="38"/>
      <c r="CMO139" s="38"/>
      <c r="CMP139" s="38"/>
      <c r="CMQ139" s="38"/>
      <c r="CMR139" s="39"/>
      <c r="CMS139" s="40"/>
      <c r="CMT139" s="41"/>
      <c r="CMU139" s="41"/>
      <c r="CMV139" s="41"/>
      <c r="CMW139" s="42"/>
      <c r="CMX139" s="41"/>
      <c r="CMY139" s="43"/>
      <c r="CMZ139" s="44"/>
      <c r="CNA139" s="41"/>
      <c r="CNB139" s="41"/>
      <c r="CNC139" s="41"/>
      <c r="CND139" s="38"/>
      <c r="CNE139" s="38"/>
      <c r="CNF139" s="38"/>
      <c r="CNG139" s="38"/>
      <c r="CNH139" s="39"/>
      <c r="CNI139" s="40"/>
      <c r="CNJ139" s="41"/>
      <c r="CNK139" s="41"/>
      <c r="CNL139" s="41"/>
      <c r="CNM139" s="42"/>
      <c r="CNN139" s="41"/>
      <c r="CNO139" s="43"/>
      <c r="CNP139" s="44"/>
      <c r="CNQ139" s="41"/>
      <c r="CNR139" s="41"/>
      <c r="CNS139" s="41"/>
      <c r="CNT139" s="38"/>
      <c r="CNU139" s="38"/>
      <c r="CNV139" s="38"/>
      <c r="CNW139" s="38"/>
      <c r="CNX139" s="39"/>
      <c r="CNY139" s="40"/>
      <c r="CNZ139" s="41"/>
      <c r="COA139" s="41"/>
      <c r="COB139" s="41"/>
      <c r="COC139" s="42"/>
      <c r="COD139" s="41"/>
      <c r="COE139" s="43"/>
      <c r="COF139" s="44"/>
      <c r="COG139" s="41"/>
      <c r="COH139" s="41"/>
      <c r="COI139" s="41"/>
      <c r="COJ139" s="38"/>
      <c r="COK139" s="38"/>
      <c r="COL139" s="38"/>
      <c r="COM139" s="38"/>
      <c r="CON139" s="39"/>
      <c r="COO139" s="40"/>
      <c r="COP139" s="41"/>
      <c r="COQ139" s="41"/>
      <c r="COR139" s="41"/>
      <c r="COS139" s="42"/>
      <c r="COT139" s="41"/>
      <c r="COU139" s="43"/>
      <c r="COV139" s="44"/>
      <c r="COW139" s="41"/>
      <c r="COX139" s="41"/>
      <c r="COY139" s="41"/>
      <c r="COZ139" s="38"/>
      <c r="CPA139" s="38"/>
      <c r="CPB139" s="38"/>
      <c r="CPC139" s="38"/>
      <c r="CPD139" s="39"/>
      <c r="CPE139" s="40"/>
      <c r="CPF139" s="41"/>
      <c r="CPG139" s="41"/>
      <c r="CPH139" s="41"/>
      <c r="CPI139" s="42"/>
      <c r="CPJ139" s="41"/>
      <c r="CPK139" s="43"/>
      <c r="CPL139" s="44"/>
      <c r="CPM139" s="41"/>
      <c r="CPN139" s="41"/>
      <c r="CPO139" s="41"/>
      <c r="CPP139" s="38"/>
      <c r="CPQ139" s="38"/>
      <c r="CPR139" s="38"/>
      <c r="CPS139" s="38"/>
      <c r="CPT139" s="39"/>
      <c r="CPU139" s="40"/>
      <c r="CPV139" s="41"/>
      <c r="CPW139" s="41"/>
      <c r="CPX139" s="41"/>
      <c r="CPY139" s="42"/>
      <c r="CPZ139" s="41"/>
      <c r="CQA139" s="43"/>
      <c r="CQB139" s="44"/>
      <c r="CQC139" s="41"/>
      <c r="CQD139" s="41"/>
      <c r="CQE139" s="41"/>
      <c r="CQF139" s="38"/>
      <c r="CQG139" s="38"/>
      <c r="CQH139" s="38"/>
      <c r="CQI139" s="38"/>
      <c r="CQJ139" s="39"/>
      <c r="CQK139" s="40"/>
      <c r="CQL139" s="41"/>
      <c r="CQM139" s="41"/>
      <c r="CQN139" s="41"/>
      <c r="CQO139" s="42"/>
      <c r="CQP139" s="41"/>
      <c r="CQQ139" s="43"/>
      <c r="CQR139" s="44"/>
      <c r="CQS139" s="41"/>
      <c r="CQT139" s="41"/>
      <c r="CQU139" s="41"/>
      <c r="CQV139" s="38"/>
      <c r="CQW139" s="38"/>
      <c r="CQX139" s="38"/>
      <c r="CQY139" s="38"/>
      <c r="CQZ139" s="39"/>
      <c r="CRA139" s="40"/>
      <c r="CRB139" s="41"/>
      <c r="CRC139" s="41"/>
      <c r="CRD139" s="41"/>
      <c r="CRE139" s="42"/>
      <c r="CRF139" s="41"/>
      <c r="CRG139" s="43"/>
      <c r="CRH139" s="44"/>
      <c r="CRI139" s="41"/>
      <c r="CRJ139" s="41"/>
      <c r="CRK139" s="41"/>
      <c r="CRL139" s="38"/>
      <c r="CRM139" s="38"/>
      <c r="CRN139" s="38"/>
      <c r="CRO139" s="38"/>
      <c r="CRP139" s="39"/>
      <c r="CRQ139" s="40"/>
      <c r="CRR139" s="41"/>
      <c r="CRS139" s="41"/>
      <c r="CRT139" s="41"/>
      <c r="CRU139" s="42"/>
      <c r="CRV139" s="41"/>
      <c r="CRW139" s="43"/>
      <c r="CRX139" s="44"/>
      <c r="CRY139" s="41"/>
      <c r="CRZ139" s="41"/>
      <c r="CSA139" s="41"/>
      <c r="CSB139" s="38"/>
      <c r="CSC139" s="38"/>
      <c r="CSD139" s="38"/>
      <c r="CSE139" s="38"/>
      <c r="CSF139" s="39"/>
      <c r="CSG139" s="40"/>
      <c r="CSH139" s="41"/>
      <c r="CSI139" s="41"/>
      <c r="CSJ139" s="41"/>
      <c r="CSK139" s="42"/>
      <c r="CSL139" s="41"/>
      <c r="CSM139" s="43"/>
      <c r="CSN139" s="44"/>
      <c r="CSO139" s="41"/>
      <c r="CSP139" s="41"/>
      <c r="CSQ139" s="41"/>
      <c r="CSR139" s="38"/>
      <c r="CSS139" s="38"/>
      <c r="CST139" s="38"/>
      <c r="CSU139" s="38"/>
      <c r="CSV139" s="39"/>
      <c r="CSW139" s="40"/>
      <c r="CSX139" s="41"/>
      <c r="CSY139" s="41"/>
      <c r="CSZ139" s="41"/>
      <c r="CTA139" s="42"/>
      <c r="CTB139" s="41"/>
      <c r="CTC139" s="43"/>
      <c r="CTD139" s="44"/>
      <c r="CTE139" s="41"/>
      <c r="CTF139" s="41"/>
      <c r="CTG139" s="41"/>
      <c r="CTH139" s="38"/>
      <c r="CTI139" s="38"/>
      <c r="CTJ139" s="38"/>
      <c r="CTK139" s="38"/>
      <c r="CTL139" s="39"/>
      <c r="CTM139" s="40"/>
      <c r="CTN139" s="41"/>
      <c r="CTO139" s="41"/>
      <c r="CTP139" s="41"/>
      <c r="CTQ139" s="42"/>
      <c r="CTR139" s="41"/>
      <c r="CTS139" s="43"/>
      <c r="CTT139" s="44"/>
      <c r="CTU139" s="41"/>
      <c r="CTV139" s="41"/>
      <c r="CTW139" s="41"/>
      <c r="CTX139" s="38"/>
      <c r="CTY139" s="38"/>
      <c r="CTZ139" s="38"/>
      <c r="CUA139" s="38"/>
      <c r="CUB139" s="39"/>
      <c r="CUC139" s="40"/>
      <c r="CUD139" s="41"/>
      <c r="CUE139" s="41"/>
      <c r="CUF139" s="41"/>
      <c r="CUG139" s="42"/>
      <c r="CUH139" s="41"/>
      <c r="CUI139" s="43"/>
      <c r="CUJ139" s="44"/>
      <c r="CUK139" s="41"/>
      <c r="CUL139" s="41"/>
      <c r="CUM139" s="41"/>
      <c r="CUN139" s="38"/>
      <c r="CUO139" s="38"/>
      <c r="CUP139" s="38"/>
      <c r="CUQ139" s="38"/>
      <c r="CUR139" s="39"/>
      <c r="CUS139" s="40"/>
      <c r="CUT139" s="41"/>
      <c r="CUU139" s="41"/>
      <c r="CUV139" s="41"/>
      <c r="CUW139" s="42"/>
      <c r="CUX139" s="41"/>
      <c r="CUY139" s="43"/>
      <c r="CUZ139" s="44"/>
      <c r="CVA139" s="41"/>
      <c r="CVB139" s="41"/>
      <c r="CVC139" s="41"/>
      <c r="CVD139" s="38"/>
      <c r="CVE139" s="38"/>
      <c r="CVF139" s="38"/>
      <c r="CVG139" s="38"/>
      <c r="CVH139" s="39"/>
      <c r="CVI139" s="40"/>
      <c r="CVJ139" s="41"/>
      <c r="CVK139" s="41"/>
      <c r="CVL139" s="41"/>
      <c r="CVM139" s="42"/>
      <c r="CVN139" s="41"/>
      <c r="CVO139" s="43"/>
      <c r="CVP139" s="44"/>
      <c r="CVQ139" s="41"/>
      <c r="CVR139" s="41"/>
      <c r="CVS139" s="41"/>
      <c r="CVT139" s="38"/>
      <c r="CVU139" s="38"/>
      <c r="CVV139" s="38"/>
      <c r="CVW139" s="38"/>
      <c r="CVX139" s="39"/>
      <c r="CVY139" s="40"/>
      <c r="CVZ139" s="41"/>
      <c r="CWA139" s="41"/>
      <c r="CWB139" s="41"/>
      <c r="CWC139" s="42"/>
      <c r="CWD139" s="41"/>
      <c r="CWE139" s="43"/>
      <c r="CWF139" s="44"/>
      <c r="CWG139" s="41"/>
      <c r="CWH139" s="41"/>
      <c r="CWI139" s="41"/>
      <c r="CWJ139" s="38"/>
      <c r="CWK139" s="38"/>
      <c r="CWL139" s="38"/>
      <c r="CWM139" s="38"/>
      <c r="CWN139" s="39"/>
      <c r="CWO139" s="40"/>
      <c r="CWP139" s="41"/>
      <c r="CWQ139" s="41"/>
      <c r="CWR139" s="41"/>
      <c r="CWS139" s="42"/>
      <c r="CWT139" s="41"/>
      <c r="CWU139" s="43"/>
      <c r="CWV139" s="44"/>
      <c r="CWW139" s="41"/>
      <c r="CWX139" s="41"/>
      <c r="CWY139" s="41"/>
      <c r="CWZ139" s="38"/>
      <c r="CXA139" s="38"/>
      <c r="CXB139" s="38"/>
      <c r="CXC139" s="38"/>
      <c r="CXD139" s="39"/>
      <c r="CXE139" s="40"/>
      <c r="CXF139" s="41"/>
      <c r="CXG139" s="41"/>
      <c r="CXH139" s="41"/>
      <c r="CXI139" s="42"/>
      <c r="CXJ139" s="41"/>
      <c r="CXK139" s="43"/>
      <c r="CXL139" s="44"/>
      <c r="CXM139" s="41"/>
      <c r="CXN139" s="41"/>
      <c r="CXO139" s="41"/>
      <c r="CXP139" s="38"/>
      <c r="CXQ139" s="38"/>
      <c r="CXR139" s="38"/>
      <c r="CXS139" s="38"/>
      <c r="CXT139" s="39"/>
      <c r="CXU139" s="40"/>
      <c r="CXV139" s="41"/>
      <c r="CXW139" s="41"/>
      <c r="CXX139" s="41"/>
      <c r="CXY139" s="42"/>
      <c r="CXZ139" s="41"/>
      <c r="CYA139" s="43"/>
      <c r="CYB139" s="44"/>
      <c r="CYC139" s="41"/>
      <c r="CYD139" s="41"/>
      <c r="CYE139" s="41"/>
      <c r="CYF139" s="38"/>
      <c r="CYG139" s="38"/>
      <c r="CYH139" s="38"/>
      <c r="CYI139" s="38"/>
      <c r="CYJ139" s="39"/>
      <c r="CYK139" s="40"/>
      <c r="CYL139" s="41"/>
      <c r="CYM139" s="41"/>
      <c r="CYN139" s="41"/>
      <c r="CYO139" s="42"/>
      <c r="CYP139" s="41"/>
      <c r="CYQ139" s="43"/>
      <c r="CYR139" s="44"/>
      <c r="CYS139" s="41"/>
      <c r="CYT139" s="41"/>
      <c r="CYU139" s="41"/>
      <c r="CYV139" s="38"/>
      <c r="CYW139" s="38"/>
      <c r="CYX139" s="38"/>
      <c r="CYY139" s="38"/>
      <c r="CYZ139" s="39"/>
      <c r="CZA139" s="40"/>
      <c r="CZB139" s="41"/>
      <c r="CZC139" s="41"/>
      <c r="CZD139" s="41"/>
      <c r="CZE139" s="42"/>
      <c r="CZF139" s="41"/>
      <c r="CZG139" s="43"/>
      <c r="CZH139" s="44"/>
      <c r="CZI139" s="41"/>
      <c r="CZJ139" s="41"/>
      <c r="CZK139" s="41"/>
      <c r="CZL139" s="38"/>
      <c r="CZM139" s="38"/>
      <c r="CZN139" s="38"/>
      <c r="CZO139" s="38"/>
      <c r="CZP139" s="39"/>
      <c r="CZQ139" s="40"/>
      <c r="CZR139" s="41"/>
      <c r="CZS139" s="41"/>
      <c r="CZT139" s="41"/>
      <c r="CZU139" s="42"/>
      <c r="CZV139" s="41"/>
      <c r="CZW139" s="43"/>
      <c r="CZX139" s="44"/>
      <c r="CZY139" s="41"/>
      <c r="CZZ139" s="41"/>
      <c r="DAA139" s="41"/>
      <c r="DAB139" s="38"/>
      <c r="DAC139" s="38"/>
      <c r="DAD139" s="38"/>
      <c r="DAE139" s="38"/>
      <c r="DAF139" s="39"/>
      <c r="DAG139" s="40"/>
      <c r="DAH139" s="41"/>
      <c r="DAI139" s="41"/>
      <c r="DAJ139" s="41"/>
      <c r="DAK139" s="42"/>
      <c r="DAL139" s="41"/>
      <c r="DAM139" s="43"/>
      <c r="DAN139" s="44"/>
      <c r="DAO139" s="41"/>
      <c r="DAP139" s="41"/>
      <c r="DAQ139" s="41"/>
      <c r="DAR139" s="38"/>
      <c r="DAS139" s="38"/>
      <c r="DAT139" s="38"/>
      <c r="DAU139" s="38"/>
      <c r="DAV139" s="39"/>
      <c r="DAW139" s="40"/>
      <c r="DAX139" s="41"/>
      <c r="DAY139" s="41"/>
      <c r="DAZ139" s="41"/>
      <c r="DBA139" s="42"/>
      <c r="DBB139" s="41"/>
      <c r="DBC139" s="43"/>
      <c r="DBD139" s="44"/>
      <c r="DBE139" s="41"/>
      <c r="DBF139" s="41"/>
      <c r="DBG139" s="41"/>
      <c r="DBH139" s="38"/>
      <c r="DBI139" s="38"/>
      <c r="DBJ139" s="38"/>
      <c r="DBK139" s="38"/>
      <c r="DBL139" s="39"/>
      <c r="DBM139" s="40"/>
      <c r="DBN139" s="41"/>
      <c r="DBO139" s="41"/>
      <c r="DBP139" s="41"/>
      <c r="DBQ139" s="42"/>
      <c r="DBR139" s="41"/>
      <c r="DBS139" s="43"/>
      <c r="DBT139" s="44"/>
      <c r="DBU139" s="41"/>
      <c r="DBV139" s="41"/>
      <c r="DBW139" s="41"/>
      <c r="DBX139" s="38"/>
      <c r="DBY139" s="38"/>
      <c r="DBZ139" s="38"/>
      <c r="DCA139" s="38"/>
      <c r="DCB139" s="39"/>
      <c r="DCC139" s="40"/>
      <c r="DCD139" s="41"/>
      <c r="DCE139" s="41"/>
      <c r="DCF139" s="41"/>
      <c r="DCG139" s="42"/>
      <c r="DCH139" s="41"/>
      <c r="DCI139" s="43"/>
      <c r="DCJ139" s="44"/>
      <c r="DCK139" s="41"/>
      <c r="DCL139" s="41"/>
      <c r="DCM139" s="41"/>
      <c r="DCN139" s="38"/>
      <c r="DCO139" s="38"/>
      <c r="DCP139" s="38"/>
      <c r="DCQ139" s="38"/>
      <c r="DCR139" s="39"/>
      <c r="DCS139" s="40"/>
      <c r="DCT139" s="41"/>
      <c r="DCU139" s="41"/>
      <c r="DCV139" s="41"/>
      <c r="DCW139" s="42"/>
      <c r="DCX139" s="41"/>
      <c r="DCY139" s="43"/>
      <c r="DCZ139" s="44"/>
      <c r="DDA139" s="41"/>
      <c r="DDB139" s="41"/>
      <c r="DDC139" s="41"/>
      <c r="DDD139" s="38"/>
      <c r="DDE139" s="38"/>
      <c r="DDF139" s="38"/>
      <c r="DDG139" s="38"/>
      <c r="DDH139" s="39"/>
      <c r="DDI139" s="40"/>
      <c r="DDJ139" s="41"/>
      <c r="DDK139" s="41"/>
      <c r="DDL139" s="41"/>
      <c r="DDM139" s="42"/>
      <c r="DDN139" s="41"/>
      <c r="DDO139" s="43"/>
      <c r="DDP139" s="44"/>
      <c r="DDQ139" s="41"/>
      <c r="DDR139" s="41"/>
      <c r="DDS139" s="41"/>
      <c r="DDT139" s="38"/>
      <c r="DDU139" s="38"/>
      <c r="DDV139" s="38"/>
      <c r="DDW139" s="38"/>
      <c r="DDX139" s="39"/>
      <c r="DDY139" s="40"/>
      <c r="DDZ139" s="41"/>
      <c r="DEA139" s="41"/>
      <c r="DEB139" s="41"/>
      <c r="DEC139" s="42"/>
      <c r="DED139" s="41"/>
      <c r="DEE139" s="43"/>
      <c r="DEF139" s="44"/>
      <c r="DEG139" s="41"/>
      <c r="DEH139" s="41"/>
      <c r="DEI139" s="41"/>
      <c r="DEJ139" s="38"/>
      <c r="DEK139" s="38"/>
      <c r="DEL139" s="38"/>
      <c r="DEM139" s="38"/>
      <c r="DEN139" s="39"/>
      <c r="DEO139" s="40"/>
      <c r="DEP139" s="41"/>
      <c r="DEQ139" s="41"/>
      <c r="DER139" s="41"/>
      <c r="DES139" s="42"/>
      <c r="DET139" s="41"/>
      <c r="DEU139" s="43"/>
      <c r="DEV139" s="44"/>
      <c r="DEW139" s="41"/>
      <c r="DEX139" s="41"/>
      <c r="DEY139" s="41"/>
      <c r="DEZ139" s="38"/>
      <c r="DFA139" s="38"/>
      <c r="DFB139" s="38"/>
      <c r="DFC139" s="38"/>
      <c r="DFD139" s="39"/>
      <c r="DFE139" s="40"/>
      <c r="DFF139" s="41"/>
      <c r="DFG139" s="41"/>
      <c r="DFH139" s="41"/>
      <c r="DFI139" s="42"/>
      <c r="DFJ139" s="41"/>
      <c r="DFK139" s="43"/>
      <c r="DFL139" s="44"/>
      <c r="DFM139" s="41"/>
      <c r="DFN139" s="41"/>
      <c r="DFO139" s="41"/>
      <c r="DFP139" s="38"/>
      <c r="DFQ139" s="38"/>
      <c r="DFR139" s="38"/>
      <c r="DFS139" s="38"/>
      <c r="DFT139" s="39"/>
      <c r="DFU139" s="40"/>
      <c r="DFV139" s="41"/>
      <c r="DFW139" s="41"/>
      <c r="DFX139" s="41"/>
      <c r="DFY139" s="42"/>
      <c r="DFZ139" s="41"/>
      <c r="DGA139" s="43"/>
      <c r="DGB139" s="44"/>
      <c r="DGC139" s="41"/>
      <c r="DGD139" s="41"/>
      <c r="DGE139" s="41"/>
      <c r="DGF139" s="38"/>
      <c r="DGG139" s="38"/>
      <c r="DGH139" s="38"/>
      <c r="DGI139" s="38"/>
      <c r="DGJ139" s="39"/>
      <c r="DGK139" s="40"/>
      <c r="DGL139" s="41"/>
      <c r="DGM139" s="41"/>
      <c r="DGN139" s="41"/>
      <c r="DGO139" s="42"/>
      <c r="DGP139" s="41"/>
      <c r="DGQ139" s="43"/>
      <c r="DGR139" s="44"/>
      <c r="DGS139" s="41"/>
      <c r="DGT139" s="41"/>
      <c r="DGU139" s="41"/>
      <c r="DGV139" s="38"/>
      <c r="DGW139" s="38"/>
      <c r="DGX139" s="38"/>
      <c r="DGY139" s="38"/>
      <c r="DGZ139" s="39"/>
      <c r="DHA139" s="40"/>
      <c r="DHB139" s="41"/>
      <c r="DHC139" s="41"/>
      <c r="DHD139" s="41"/>
      <c r="DHE139" s="42"/>
      <c r="DHF139" s="41"/>
      <c r="DHG139" s="43"/>
      <c r="DHH139" s="44"/>
      <c r="DHI139" s="41"/>
      <c r="DHJ139" s="41"/>
      <c r="DHK139" s="41"/>
      <c r="DHL139" s="38"/>
      <c r="DHM139" s="38"/>
      <c r="DHN139" s="38"/>
      <c r="DHO139" s="38"/>
      <c r="DHP139" s="39"/>
      <c r="DHQ139" s="40"/>
      <c r="DHR139" s="41"/>
      <c r="DHS139" s="41"/>
      <c r="DHT139" s="41"/>
      <c r="DHU139" s="42"/>
      <c r="DHV139" s="41"/>
      <c r="DHW139" s="43"/>
      <c r="DHX139" s="44"/>
      <c r="DHY139" s="41"/>
      <c r="DHZ139" s="41"/>
      <c r="DIA139" s="41"/>
      <c r="DIB139" s="38"/>
      <c r="DIC139" s="38"/>
      <c r="DID139" s="38"/>
      <c r="DIE139" s="38"/>
      <c r="DIF139" s="39"/>
      <c r="DIG139" s="40"/>
      <c r="DIH139" s="41"/>
      <c r="DII139" s="41"/>
      <c r="DIJ139" s="41"/>
      <c r="DIK139" s="42"/>
      <c r="DIL139" s="41"/>
      <c r="DIM139" s="43"/>
      <c r="DIN139" s="44"/>
      <c r="DIO139" s="41"/>
      <c r="DIP139" s="41"/>
      <c r="DIQ139" s="41"/>
      <c r="DIR139" s="38"/>
      <c r="DIS139" s="38"/>
      <c r="DIT139" s="38"/>
      <c r="DIU139" s="38"/>
      <c r="DIV139" s="39"/>
      <c r="DIW139" s="40"/>
      <c r="DIX139" s="41"/>
      <c r="DIY139" s="41"/>
      <c r="DIZ139" s="41"/>
      <c r="DJA139" s="42"/>
      <c r="DJB139" s="41"/>
      <c r="DJC139" s="43"/>
      <c r="DJD139" s="44"/>
      <c r="DJE139" s="41"/>
      <c r="DJF139" s="41"/>
      <c r="DJG139" s="41"/>
      <c r="DJH139" s="38"/>
      <c r="DJI139" s="38"/>
      <c r="DJJ139" s="38"/>
      <c r="DJK139" s="38"/>
      <c r="DJL139" s="39"/>
      <c r="DJM139" s="40"/>
      <c r="DJN139" s="41"/>
      <c r="DJO139" s="41"/>
      <c r="DJP139" s="41"/>
      <c r="DJQ139" s="42"/>
      <c r="DJR139" s="41"/>
      <c r="DJS139" s="43"/>
      <c r="DJT139" s="44"/>
      <c r="DJU139" s="41"/>
      <c r="DJV139" s="41"/>
      <c r="DJW139" s="41"/>
      <c r="DJX139" s="38"/>
      <c r="DJY139" s="38"/>
      <c r="DJZ139" s="38"/>
      <c r="DKA139" s="38"/>
      <c r="DKB139" s="39"/>
      <c r="DKC139" s="40"/>
      <c r="DKD139" s="41"/>
      <c r="DKE139" s="41"/>
      <c r="DKF139" s="41"/>
      <c r="DKG139" s="42"/>
      <c r="DKH139" s="41"/>
      <c r="DKI139" s="43"/>
      <c r="DKJ139" s="44"/>
      <c r="DKK139" s="41"/>
      <c r="DKL139" s="41"/>
      <c r="DKM139" s="41"/>
      <c r="DKN139" s="38"/>
      <c r="DKO139" s="38"/>
      <c r="DKP139" s="38"/>
      <c r="DKQ139" s="38"/>
      <c r="DKR139" s="39"/>
      <c r="DKS139" s="40"/>
      <c r="DKT139" s="41"/>
      <c r="DKU139" s="41"/>
      <c r="DKV139" s="41"/>
      <c r="DKW139" s="42"/>
      <c r="DKX139" s="41"/>
      <c r="DKY139" s="43"/>
      <c r="DKZ139" s="44"/>
      <c r="DLA139" s="41"/>
      <c r="DLB139" s="41"/>
      <c r="DLC139" s="41"/>
      <c r="DLD139" s="38"/>
      <c r="DLE139" s="38"/>
      <c r="DLF139" s="38"/>
      <c r="DLG139" s="38"/>
      <c r="DLH139" s="39"/>
      <c r="DLI139" s="40"/>
      <c r="DLJ139" s="41"/>
      <c r="DLK139" s="41"/>
      <c r="DLL139" s="41"/>
      <c r="DLM139" s="42"/>
      <c r="DLN139" s="41"/>
      <c r="DLO139" s="43"/>
      <c r="DLP139" s="44"/>
      <c r="DLQ139" s="41"/>
      <c r="DLR139" s="41"/>
      <c r="DLS139" s="41"/>
      <c r="DLT139" s="38"/>
      <c r="DLU139" s="38"/>
      <c r="DLV139" s="38"/>
      <c r="DLW139" s="38"/>
      <c r="DLX139" s="39"/>
      <c r="DLY139" s="40"/>
      <c r="DLZ139" s="41"/>
      <c r="DMA139" s="41"/>
      <c r="DMB139" s="41"/>
      <c r="DMC139" s="42"/>
      <c r="DMD139" s="41"/>
      <c r="DME139" s="43"/>
      <c r="DMF139" s="44"/>
      <c r="DMG139" s="41"/>
      <c r="DMH139" s="41"/>
      <c r="DMI139" s="41"/>
      <c r="DMJ139" s="38"/>
      <c r="DMK139" s="38"/>
      <c r="DML139" s="38"/>
      <c r="DMM139" s="38"/>
      <c r="DMN139" s="39"/>
      <c r="DMO139" s="40"/>
      <c r="DMP139" s="41"/>
      <c r="DMQ139" s="41"/>
      <c r="DMR139" s="41"/>
      <c r="DMS139" s="42"/>
      <c r="DMT139" s="41"/>
      <c r="DMU139" s="43"/>
      <c r="DMV139" s="44"/>
      <c r="DMW139" s="41"/>
      <c r="DMX139" s="41"/>
      <c r="DMY139" s="41"/>
      <c r="DMZ139" s="38"/>
      <c r="DNA139" s="38"/>
      <c r="DNB139" s="38"/>
      <c r="DNC139" s="38"/>
      <c r="DND139" s="39"/>
      <c r="DNE139" s="40"/>
      <c r="DNF139" s="41"/>
      <c r="DNG139" s="41"/>
      <c r="DNH139" s="41"/>
      <c r="DNI139" s="42"/>
      <c r="DNJ139" s="41"/>
      <c r="DNK139" s="43"/>
      <c r="DNL139" s="44"/>
      <c r="DNM139" s="41"/>
      <c r="DNN139" s="41"/>
      <c r="DNO139" s="41"/>
      <c r="DNP139" s="38"/>
      <c r="DNQ139" s="38"/>
      <c r="DNR139" s="38"/>
      <c r="DNS139" s="38"/>
      <c r="DNT139" s="39"/>
      <c r="DNU139" s="40"/>
      <c r="DNV139" s="41"/>
      <c r="DNW139" s="41"/>
      <c r="DNX139" s="41"/>
      <c r="DNY139" s="42"/>
      <c r="DNZ139" s="41"/>
      <c r="DOA139" s="43"/>
      <c r="DOB139" s="44"/>
      <c r="DOC139" s="41"/>
      <c r="DOD139" s="41"/>
      <c r="DOE139" s="41"/>
      <c r="DOF139" s="38"/>
      <c r="DOG139" s="38"/>
      <c r="DOH139" s="38"/>
      <c r="DOI139" s="38"/>
      <c r="DOJ139" s="39"/>
      <c r="DOK139" s="40"/>
      <c r="DOL139" s="41"/>
      <c r="DOM139" s="41"/>
      <c r="DON139" s="41"/>
      <c r="DOO139" s="42"/>
      <c r="DOP139" s="41"/>
      <c r="DOQ139" s="43"/>
      <c r="DOR139" s="44"/>
      <c r="DOS139" s="41"/>
      <c r="DOT139" s="41"/>
      <c r="DOU139" s="41"/>
      <c r="DOV139" s="38"/>
      <c r="DOW139" s="38"/>
      <c r="DOX139" s="38"/>
      <c r="DOY139" s="38"/>
      <c r="DOZ139" s="39"/>
      <c r="DPA139" s="40"/>
      <c r="DPB139" s="41"/>
      <c r="DPC139" s="41"/>
      <c r="DPD139" s="41"/>
      <c r="DPE139" s="42"/>
      <c r="DPF139" s="41"/>
      <c r="DPG139" s="43"/>
      <c r="DPH139" s="44"/>
      <c r="DPI139" s="41"/>
      <c r="DPJ139" s="41"/>
      <c r="DPK139" s="41"/>
      <c r="DPL139" s="38"/>
      <c r="DPM139" s="38"/>
      <c r="DPN139" s="38"/>
      <c r="DPO139" s="38"/>
      <c r="DPP139" s="39"/>
      <c r="DPQ139" s="40"/>
      <c r="DPR139" s="41"/>
      <c r="DPS139" s="41"/>
      <c r="DPT139" s="41"/>
      <c r="DPU139" s="42"/>
      <c r="DPV139" s="41"/>
      <c r="DPW139" s="43"/>
      <c r="DPX139" s="44"/>
      <c r="DPY139" s="41"/>
      <c r="DPZ139" s="41"/>
      <c r="DQA139" s="41"/>
      <c r="DQB139" s="38"/>
      <c r="DQC139" s="38"/>
      <c r="DQD139" s="38"/>
      <c r="DQE139" s="38"/>
      <c r="DQF139" s="39"/>
      <c r="DQG139" s="40"/>
      <c r="DQH139" s="41"/>
      <c r="DQI139" s="41"/>
      <c r="DQJ139" s="41"/>
      <c r="DQK139" s="42"/>
      <c r="DQL139" s="41"/>
      <c r="DQM139" s="43"/>
      <c r="DQN139" s="44"/>
      <c r="DQO139" s="41"/>
      <c r="DQP139" s="41"/>
      <c r="DQQ139" s="41"/>
      <c r="DQR139" s="38"/>
      <c r="DQS139" s="38"/>
      <c r="DQT139" s="38"/>
      <c r="DQU139" s="38"/>
      <c r="DQV139" s="39"/>
      <c r="DQW139" s="40"/>
      <c r="DQX139" s="41"/>
      <c r="DQY139" s="41"/>
      <c r="DQZ139" s="41"/>
      <c r="DRA139" s="42"/>
      <c r="DRB139" s="41"/>
      <c r="DRC139" s="43"/>
      <c r="DRD139" s="44"/>
      <c r="DRE139" s="41"/>
      <c r="DRF139" s="41"/>
      <c r="DRG139" s="41"/>
      <c r="DRH139" s="38"/>
      <c r="DRI139" s="38"/>
      <c r="DRJ139" s="38"/>
      <c r="DRK139" s="38"/>
      <c r="DRL139" s="39"/>
      <c r="DRM139" s="40"/>
      <c r="DRN139" s="41"/>
      <c r="DRO139" s="41"/>
      <c r="DRP139" s="41"/>
      <c r="DRQ139" s="42"/>
      <c r="DRR139" s="41"/>
      <c r="DRS139" s="43"/>
      <c r="DRT139" s="44"/>
      <c r="DRU139" s="41"/>
      <c r="DRV139" s="41"/>
      <c r="DRW139" s="41"/>
      <c r="DRX139" s="38"/>
      <c r="DRY139" s="38"/>
      <c r="DRZ139" s="38"/>
      <c r="DSA139" s="38"/>
      <c r="DSB139" s="39"/>
      <c r="DSC139" s="40"/>
      <c r="DSD139" s="41"/>
      <c r="DSE139" s="41"/>
      <c r="DSF139" s="41"/>
      <c r="DSG139" s="42"/>
      <c r="DSH139" s="41"/>
      <c r="DSI139" s="43"/>
      <c r="DSJ139" s="44"/>
      <c r="DSK139" s="41"/>
      <c r="DSL139" s="41"/>
      <c r="DSM139" s="41"/>
      <c r="DSN139" s="38"/>
      <c r="DSO139" s="38"/>
      <c r="DSP139" s="38"/>
      <c r="DSQ139" s="38"/>
      <c r="DSR139" s="39"/>
      <c r="DSS139" s="40"/>
      <c r="DST139" s="41"/>
      <c r="DSU139" s="41"/>
      <c r="DSV139" s="41"/>
      <c r="DSW139" s="42"/>
      <c r="DSX139" s="41"/>
      <c r="DSY139" s="43"/>
      <c r="DSZ139" s="44"/>
      <c r="DTA139" s="41"/>
      <c r="DTB139" s="41"/>
      <c r="DTC139" s="41"/>
      <c r="DTD139" s="38"/>
      <c r="DTE139" s="38"/>
      <c r="DTF139" s="38"/>
      <c r="DTG139" s="38"/>
      <c r="DTH139" s="39"/>
      <c r="DTI139" s="40"/>
      <c r="DTJ139" s="41"/>
      <c r="DTK139" s="41"/>
      <c r="DTL139" s="41"/>
      <c r="DTM139" s="42"/>
      <c r="DTN139" s="41"/>
      <c r="DTO139" s="43"/>
      <c r="DTP139" s="44"/>
      <c r="DTQ139" s="41"/>
      <c r="DTR139" s="41"/>
      <c r="DTS139" s="41"/>
      <c r="DTT139" s="38"/>
      <c r="DTU139" s="38"/>
      <c r="DTV139" s="38"/>
      <c r="DTW139" s="38"/>
      <c r="DTX139" s="39"/>
      <c r="DTY139" s="40"/>
      <c r="DTZ139" s="41"/>
      <c r="DUA139" s="41"/>
      <c r="DUB139" s="41"/>
      <c r="DUC139" s="42"/>
      <c r="DUD139" s="41"/>
      <c r="DUE139" s="43"/>
      <c r="DUF139" s="44"/>
      <c r="DUG139" s="41"/>
      <c r="DUH139" s="41"/>
      <c r="DUI139" s="41"/>
      <c r="DUJ139" s="38"/>
      <c r="DUK139" s="38"/>
      <c r="DUL139" s="38"/>
      <c r="DUM139" s="38"/>
      <c r="DUN139" s="39"/>
      <c r="DUO139" s="40"/>
      <c r="DUP139" s="41"/>
      <c r="DUQ139" s="41"/>
      <c r="DUR139" s="41"/>
      <c r="DUS139" s="42"/>
      <c r="DUT139" s="41"/>
      <c r="DUU139" s="43"/>
      <c r="DUV139" s="44"/>
      <c r="DUW139" s="41"/>
      <c r="DUX139" s="41"/>
      <c r="DUY139" s="41"/>
      <c r="DUZ139" s="38"/>
      <c r="DVA139" s="38"/>
      <c r="DVB139" s="38"/>
      <c r="DVC139" s="38"/>
      <c r="DVD139" s="39"/>
      <c r="DVE139" s="40"/>
      <c r="DVF139" s="41"/>
      <c r="DVG139" s="41"/>
      <c r="DVH139" s="41"/>
      <c r="DVI139" s="42"/>
      <c r="DVJ139" s="41"/>
      <c r="DVK139" s="43"/>
      <c r="DVL139" s="44"/>
      <c r="DVM139" s="41"/>
      <c r="DVN139" s="41"/>
      <c r="DVO139" s="41"/>
      <c r="DVP139" s="38"/>
      <c r="DVQ139" s="38"/>
      <c r="DVR139" s="38"/>
      <c r="DVS139" s="38"/>
      <c r="DVT139" s="39"/>
      <c r="DVU139" s="40"/>
      <c r="DVV139" s="41"/>
      <c r="DVW139" s="41"/>
      <c r="DVX139" s="41"/>
      <c r="DVY139" s="42"/>
      <c r="DVZ139" s="41"/>
      <c r="DWA139" s="43"/>
      <c r="DWB139" s="44"/>
      <c r="DWC139" s="41"/>
      <c r="DWD139" s="41"/>
      <c r="DWE139" s="41"/>
      <c r="DWF139" s="38"/>
      <c r="DWG139" s="38"/>
      <c r="DWH139" s="38"/>
      <c r="DWI139" s="38"/>
      <c r="DWJ139" s="39"/>
      <c r="DWK139" s="40"/>
      <c r="DWL139" s="41"/>
      <c r="DWM139" s="41"/>
      <c r="DWN139" s="41"/>
      <c r="DWO139" s="42"/>
      <c r="DWP139" s="41"/>
      <c r="DWQ139" s="43"/>
      <c r="DWR139" s="44"/>
      <c r="DWS139" s="41"/>
      <c r="DWT139" s="41"/>
      <c r="DWU139" s="41"/>
      <c r="DWV139" s="38"/>
      <c r="DWW139" s="38"/>
      <c r="DWX139" s="38"/>
      <c r="DWY139" s="38"/>
      <c r="DWZ139" s="39"/>
      <c r="DXA139" s="40"/>
      <c r="DXB139" s="41"/>
      <c r="DXC139" s="41"/>
      <c r="DXD139" s="41"/>
      <c r="DXE139" s="42"/>
      <c r="DXF139" s="41"/>
      <c r="DXG139" s="43"/>
      <c r="DXH139" s="44"/>
      <c r="DXI139" s="41"/>
      <c r="DXJ139" s="41"/>
      <c r="DXK139" s="41"/>
      <c r="DXL139" s="38"/>
      <c r="DXM139" s="38"/>
      <c r="DXN139" s="38"/>
      <c r="DXO139" s="38"/>
      <c r="DXP139" s="39"/>
      <c r="DXQ139" s="40"/>
      <c r="DXR139" s="41"/>
      <c r="DXS139" s="41"/>
      <c r="DXT139" s="41"/>
      <c r="DXU139" s="42"/>
      <c r="DXV139" s="41"/>
      <c r="DXW139" s="43"/>
      <c r="DXX139" s="44"/>
      <c r="DXY139" s="41"/>
      <c r="DXZ139" s="41"/>
      <c r="DYA139" s="41"/>
      <c r="DYB139" s="38"/>
      <c r="DYC139" s="38"/>
      <c r="DYD139" s="38"/>
      <c r="DYE139" s="38"/>
      <c r="DYF139" s="39"/>
      <c r="DYG139" s="40"/>
      <c r="DYH139" s="41"/>
      <c r="DYI139" s="41"/>
      <c r="DYJ139" s="41"/>
      <c r="DYK139" s="42"/>
      <c r="DYL139" s="41"/>
      <c r="DYM139" s="43"/>
      <c r="DYN139" s="44"/>
      <c r="DYO139" s="41"/>
      <c r="DYP139" s="41"/>
      <c r="DYQ139" s="41"/>
      <c r="DYR139" s="38"/>
      <c r="DYS139" s="38"/>
      <c r="DYT139" s="38"/>
      <c r="DYU139" s="38"/>
      <c r="DYV139" s="39"/>
      <c r="DYW139" s="40"/>
      <c r="DYX139" s="41"/>
      <c r="DYY139" s="41"/>
      <c r="DYZ139" s="41"/>
      <c r="DZA139" s="42"/>
      <c r="DZB139" s="41"/>
      <c r="DZC139" s="43"/>
      <c r="DZD139" s="44"/>
      <c r="DZE139" s="41"/>
      <c r="DZF139" s="41"/>
      <c r="DZG139" s="41"/>
      <c r="DZH139" s="38"/>
      <c r="DZI139" s="38"/>
      <c r="DZJ139" s="38"/>
      <c r="DZK139" s="38"/>
      <c r="DZL139" s="39"/>
      <c r="DZM139" s="40"/>
      <c r="DZN139" s="41"/>
      <c r="DZO139" s="41"/>
      <c r="DZP139" s="41"/>
      <c r="DZQ139" s="42"/>
      <c r="DZR139" s="41"/>
      <c r="DZS139" s="43"/>
      <c r="DZT139" s="44"/>
      <c r="DZU139" s="41"/>
      <c r="DZV139" s="41"/>
      <c r="DZW139" s="41"/>
      <c r="DZX139" s="38"/>
      <c r="DZY139" s="38"/>
      <c r="DZZ139" s="38"/>
      <c r="EAA139" s="38"/>
      <c r="EAB139" s="39"/>
      <c r="EAC139" s="40"/>
      <c r="EAD139" s="41"/>
      <c r="EAE139" s="41"/>
      <c r="EAF139" s="41"/>
      <c r="EAG139" s="42"/>
      <c r="EAH139" s="41"/>
      <c r="EAI139" s="43"/>
      <c r="EAJ139" s="44"/>
      <c r="EAK139" s="41"/>
      <c r="EAL139" s="41"/>
      <c r="EAM139" s="41"/>
      <c r="EAN139" s="38"/>
      <c r="EAO139" s="38"/>
      <c r="EAP139" s="38"/>
      <c r="EAQ139" s="38"/>
      <c r="EAR139" s="39"/>
      <c r="EAS139" s="40"/>
      <c r="EAT139" s="41"/>
      <c r="EAU139" s="41"/>
      <c r="EAV139" s="41"/>
      <c r="EAW139" s="42"/>
      <c r="EAX139" s="41"/>
      <c r="EAY139" s="43"/>
      <c r="EAZ139" s="44"/>
      <c r="EBA139" s="41"/>
      <c r="EBB139" s="41"/>
      <c r="EBC139" s="41"/>
      <c r="EBD139" s="38"/>
      <c r="EBE139" s="38"/>
      <c r="EBF139" s="38"/>
      <c r="EBG139" s="38"/>
      <c r="EBH139" s="39"/>
      <c r="EBI139" s="40"/>
      <c r="EBJ139" s="41"/>
      <c r="EBK139" s="41"/>
      <c r="EBL139" s="41"/>
      <c r="EBM139" s="42"/>
      <c r="EBN139" s="41"/>
      <c r="EBO139" s="43"/>
      <c r="EBP139" s="44"/>
      <c r="EBQ139" s="41"/>
      <c r="EBR139" s="41"/>
      <c r="EBS139" s="41"/>
      <c r="EBT139" s="38"/>
      <c r="EBU139" s="38"/>
      <c r="EBV139" s="38"/>
      <c r="EBW139" s="38"/>
      <c r="EBX139" s="39"/>
      <c r="EBY139" s="40"/>
      <c r="EBZ139" s="41"/>
      <c r="ECA139" s="41"/>
      <c r="ECB139" s="41"/>
      <c r="ECC139" s="42"/>
      <c r="ECD139" s="41"/>
      <c r="ECE139" s="43"/>
      <c r="ECF139" s="44"/>
      <c r="ECG139" s="41"/>
      <c r="ECH139" s="41"/>
      <c r="ECI139" s="41"/>
      <c r="ECJ139" s="38"/>
      <c r="ECK139" s="38"/>
      <c r="ECL139" s="38"/>
      <c r="ECM139" s="38"/>
      <c r="ECN139" s="39"/>
      <c r="ECO139" s="40"/>
      <c r="ECP139" s="41"/>
      <c r="ECQ139" s="41"/>
      <c r="ECR139" s="41"/>
      <c r="ECS139" s="42"/>
      <c r="ECT139" s="41"/>
      <c r="ECU139" s="43"/>
      <c r="ECV139" s="44"/>
      <c r="ECW139" s="41"/>
      <c r="ECX139" s="41"/>
      <c r="ECY139" s="41"/>
      <c r="ECZ139" s="38"/>
      <c r="EDA139" s="38"/>
      <c r="EDB139" s="38"/>
      <c r="EDC139" s="38"/>
      <c r="EDD139" s="39"/>
      <c r="EDE139" s="40"/>
      <c r="EDF139" s="41"/>
      <c r="EDG139" s="41"/>
      <c r="EDH139" s="41"/>
      <c r="EDI139" s="42"/>
      <c r="EDJ139" s="41"/>
      <c r="EDK139" s="43"/>
      <c r="EDL139" s="44"/>
      <c r="EDM139" s="41"/>
      <c r="EDN139" s="41"/>
      <c r="EDO139" s="41"/>
      <c r="EDP139" s="38"/>
      <c r="EDQ139" s="38"/>
      <c r="EDR139" s="38"/>
      <c r="EDS139" s="38"/>
      <c r="EDT139" s="39"/>
      <c r="EDU139" s="40"/>
      <c r="EDV139" s="41"/>
      <c r="EDW139" s="41"/>
      <c r="EDX139" s="41"/>
      <c r="EDY139" s="42"/>
      <c r="EDZ139" s="41"/>
      <c r="EEA139" s="43"/>
      <c r="EEB139" s="44"/>
      <c r="EEC139" s="41"/>
      <c r="EED139" s="41"/>
      <c r="EEE139" s="41"/>
      <c r="EEF139" s="38"/>
      <c r="EEG139" s="38"/>
      <c r="EEH139" s="38"/>
      <c r="EEI139" s="38"/>
      <c r="EEJ139" s="39"/>
      <c r="EEK139" s="40"/>
      <c r="EEL139" s="41"/>
      <c r="EEM139" s="41"/>
      <c r="EEN139" s="41"/>
      <c r="EEO139" s="42"/>
      <c r="EEP139" s="41"/>
      <c r="EEQ139" s="43"/>
      <c r="EER139" s="44"/>
      <c r="EES139" s="41"/>
      <c r="EET139" s="41"/>
      <c r="EEU139" s="41"/>
      <c r="EEV139" s="38"/>
      <c r="EEW139" s="38"/>
      <c r="EEX139" s="38"/>
      <c r="EEY139" s="38"/>
      <c r="EEZ139" s="39"/>
      <c r="EFA139" s="40"/>
      <c r="EFB139" s="41"/>
      <c r="EFC139" s="41"/>
      <c r="EFD139" s="41"/>
      <c r="EFE139" s="42"/>
      <c r="EFF139" s="41"/>
      <c r="EFG139" s="43"/>
      <c r="EFH139" s="44"/>
      <c r="EFI139" s="41"/>
      <c r="EFJ139" s="41"/>
      <c r="EFK139" s="41"/>
      <c r="EFL139" s="38"/>
      <c r="EFM139" s="38"/>
      <c r="EFN139" s="38"/>
      <c r="EFO139" s="38"/>
      <c r="EFP139" s="39"/>
      <c r="EFQ139" s="40"/>
      <c r="EFR139" s="41"/>
      <c r="EFS139" s="41"/>
      <c r="EFT139" s="41"/>
      <c r="EFU139" s="42"/>
      <c r="EFV139" s="41"/>
      <c r="EFW139" s="43"/>
      <c r="EFX139" s="44"/>
      <c r="EFY139" s="41"/>
      <c r="EFZ139" s="41"/>
      <c r="EGA139" s="41"/>
      <c r="EGB139" s="38"/>
      <c r="EGC139" s="38"/>
      <c r="EGD139" s="38"/>
      <c r="EGE139" s="38"/>
      <c r="EGF139" s="39"/>
      <c r="EGG139" s="40"/>
      <c r="EGH139" s="41"/>
      <c r="EGI139" s="41"/>
      <c r="EGJ139" s="41"/>
      <c r="EGK139" s="42"/>
      <c r="EGL139" s="41"/>
      <c r="EGM139" s="43"/>
      <c r="EGN139" s="44"/>
      <c r="EGO139" s="41"/>
      <c r="EGP139" s="41"/>
      <c r="EGQ139" s="41"/>
      <c r="EGR139" s="38"/>
      <c r="EGS139" s="38"/>
      <c r="EGT139" s="38"/>
      <c r="EGU139" s="38"/>
      <c r="EGV139" s="39"/>
      <c r="EGW139" s="40"/>
      <c r="EGX139" s="41"/>
      <c r="EGY139" s="41"/>
      <c r="EGZ139" s="41"/>
      <c r="EHA139" s="42"/>
      <c r="EHB139" s="41"/>
      <c r="EHC139" s="43"/>
      <c r="EHD139" s="44"/>
      <c r="EHE139" s="41"/>
      <c r="EHF139" s="41"/>
      <c r="EHG139" s="41"/>
      <c r="EHH139" s="38"/>
      <c r="EHI139" s="38"/>
      <c r="EHJ139" s="38"/>
      <c r="EHK139" s="38"/>
      <c r="EHL139" s="39"/>
      <c r="EHM139" s="40"/>
      <c r="EHN139" s="41"/>
      <c r="EHO139" s="41"/>
      <c r="EHP139" s="41"/>
      <c r="EHQ139" s="42"/>
      <c r="EHR139" s="41"/>
      <c r="EHS139" s="43"/>
      <c r="EHT139" s="44"/>
      <c r="EHU139" s="41"/>
      <c r="EHV139" s="41"/>
      <c r="EHW139" s="41"/>
      <c r="EHX139" s="38"/>
      <c r="EHY139" s="38"/>
      <c r="EHZ139" s="38"/>
      <c r="EIA139" s="38"/>
      <c r="EIB139" s="39"/>
      <c r="EIC139" s="40"/>
      <c r="EID139" s="41"/>
      <c r="EIE139" s="41"/>
      <c r="EIF139" s="41"/>
      <c r="EIG139" s="42"/>
      <c r="EIH139" s="41"/>
      <c r="EII139" s="43"/>
      <c r="EIJ139" s="44"/>
      <c r="EIK139" s="41"/>
      <c r="EIL139" s="41"/>
      <c r="EIM139" s="41"/>
      <c r="EIN139" s="38"/>
      <c r="EIO139" s="38"/>
      <c r="EIP139" s="38"/>
      <c r="EIQ139" s="38"/>
      <c r="EIR139" s="39"/>
      <c r="EIS139" s="40"/>
      <c r="EIT139" s="41"/>
      <c r="EIU139" s="41"/>
      <c r="EIV139" s="41"/>
      <c r="EIW139" s="42"/>
      <c r="EIX139" s="41"/>
      <c r="EIY139" s="43"/>
      <c r="EIZ139" s="44"/>
      <c r="EJA139" s="41"/>
      <c r="EJB139" s="41"/>
      <c r="EJC139" s="41"/>
      <c r="EJD139" s="38"/>
      <c r="EJE139" s="38"/>
      <c r="EJF139" s="38"/>
      <c r="EJG139" s="38"/>
      <c r="EJH139" s="39"/>
      <c r="EJI139" s="40"/>
      <c r="EJJ139" s="41"/>
      <c r="EJK139" s="41"/>
      <c r="EJL139" s="41"/>
      <c r="EJM139" s="42"/>
      <c r="EJN139" s="41"/>
      <c r="EJO139" s="43"/>
      <c r="EJP139" s="44"/>
      <c r="EJQ139" s="41"/>
      <c r="EJR139" s="41"/>
      <c r="EJS139" s="41"/>
      <c r="EJT139" s="38"/>
      <c r="EJU139" s="38"/>
      <c r="EJV139" s="38"/>
      <c r="EJW139" s="38"/>
      <c r="EJX139" s="39"/>
      <c r="EJY139" s="40"/>
      <c r="EJZ139" s="41"/>
      <c r="EKA139" s="41"/>
      <c r="EKB139" s="41"/>
      <c r="EKC139" s="42"/>
      <c r="EKD139" s="41"/>
      <c r="EKE139" s="43"/>
      <c r="EKF139" s="44"/>
      <c r="EKG139" s="41"/>
      <c r="EKH139" s="41"/>
      <c r="EKI139" s="41"/>
      <c r="EKJ139" s="38"/>
      <c r="EKK139" s="38"/>
      <c r="EKL139" s="38"/>
      <c r="EKM139" s="38"/>
      <c r="EKN139" s="39"/>
      <c r="EKO139" s="40"/>
      <c r="EKP139" s="41"/>
      <c r="EKQ139" s="41"/>
      <c r="EKR139" s="41"/>
      <c r="EKS139" s="42"/>
      <c r="EKT139" s="41"/>
      <c r="EKU139" s="43"/>
      <c r="EKV139" s="44"/>
      <c r="EKW139" s="41"/>
      <c r="EKX139" s="41"/>
      <c r="EKY139" s="41"/>
      <c r="EKZ139" s="38"/>
      <c r="ELA139" s="38"/>
      <c r="ELB139" s="38"/>
      <c r="ELC139" s="38"/>
      <c r="ELD139" s="39"/>
      <c r="ELE139" s="40"/>
      <c r="ELF139" s="41"/>
      <c r="ELG139" s="41"/>
      <c r="ELH139" s="41"/>
      <c r="ELI139" s="42"/>
      <c r="ELJ139" s="41"/>
      <c r="ELK139" s="43"/>
      <c r="ELL139" s="44"/>
      <c r="ELM139" s="41"/>
      <c r="ELN139" s="41"/>
      <c r="ELO139" s="41"/>
      <c r="ELP139" s="38"/>
      <c r="ELQ139" s="38"/>
      <c r="ELR139" s="38"/>
      <c r="ELS139" s="38"/>
      <c r="ELT139" s="39"/>
      <c r="ELU139" s="40"/>
      <c r="ELV139" s="41"/>
      <c r="ELW139" s="41"/>
      <c r="ELX139" s="41"/>
      <c r="ELY139" s="42"/>
      <c r="ELZ139" s="41"/>
      <c r="EMA139" s="43"/>
      <c r="EMB139" s="44"/>
      <c r="EMC139" s="41"/>
      <c r="EMD139" s="41"/>
      <c r="EME139" s="41"/>
      <c r="EMF139" s="38"/>
      <c r="EMG139" s="38"/>
      <c r="EMH139" s="38"/>
      <c r="EMI139" s="38"/>
      <c r="EMJ139" s="39"/>
      <c r="EMK139" s="40"/>
      <c r="EML139" s="41"/>
      <c r="EMM139" s="41"/>
      <c r="EMN139" s="41"/>
      <c r="EMO139" s="42"/>
      <c r="EMP139" s="41"/>
      <c r="EMQ139" s="43"/>
      <c r="EMR139" s="44"/>
      <c r="EMS139" s="41"/>
      <c r="EMT139" s="41"/>
      <c r="EMU139" s="41"/>
      <c r="EMV139" s="38"/>
      <c r="EMW139" s="38"/>
      <c r="EMX139" s="38"/>
      <c r="EMY139" s="38"/>
      <c r="EMZ139" s="39"/>
      <c r="ENA139" s="40"/>
      <c r="ENB139" s="41"/>
      <c r="ENC139" s="41"/>
      <c r="END139" s="41"/>
      <c r="ENE139" s="42"/>
      <c r="ENF139" s="41"/>
      <c r="ENG139" s="43"/>
      <c r="ENH139" s="44"/>
      <c r="ENI139" s="41"/>
      <c r="ENJ139" s="41"/>
      <c r="ENK139" s="41"/>
      <c r="ENL139" s="38"/>
      <c r="ENM139" s="38"/>
      <c r="ENN139" s="38"/>
      <c r="ENO139" s="38"/>
      <c r="ENP139" s="39"/>
      <c r="ENQ139" s="40"/>
      <c r="ENR139" s="41"/>
      <c r="ENS139" s="41"/>
      <c r="ENT139" s="41"/>
      <c r="ENU139" s="42"/>
      <c r="ENV139" s="41"/>
      <c r="ENW139" s="43"/>
      <c r="ENX139" s="44"/>
      <c r="ENY139" s="41"/>
      <c r="ENZ139" s="41"/>
      <c r="EOA139" s="41"/>
      <c r="EOB139" s="38"/>
      <c r="EOC139" s="38"/>
      <c r="EOD139" s="38"/>
      <c r="EOE139" s="38"/>
      <c r="EOF139" s="39"/>
      <c r="EOG139" s="40"/>
      <c r="EOH139" s="41"/>
      <c r="EOI139" s="41"/>
      <c r="EOJ139" s="41"/>
      <c r="EOK139" s="42"/>
      <c r="EOL139" s="41"/>
      <c r="EOM139" s="43"/>
      <c r="EON139" s="44"/>
      <c r="EOO139" s="41"/>
      <c r="EOP139" s="41"/>
      <c r="EOQ139" s="41"/>
      <c r="EOR139" s="38"/>
      <c r="EOS139" s="38"/>
      <c r="EOT139" s="38"/>
      <c r="EOU139" s="38"/>
      <c r="EOV139" s="39"/>
      <c r="EOW139" s="40"/>
      <c r="EOX139" s="41"/>
      <c r="EOY139" s="41"/>
      <c r="EOZ139" s="41"/>
      <c r="EPA139" s="42"/>
      <c r="EPB139" s="41"/>
      <c r="EPC139" s="43"/>
      <c r="EPD139" s="44"/>
      <c r="EPE139" s="41"/>
      <c r="EPF139" s="41"/>
      <c r="EPG139" s="41"/>
      <c r="EPH139" s="38"/>
      <c r="EPI139" s="38"/>
      <c r="EPJ139" s="38"/>
      <c r="EPK139" s="38"/>
      <c r="EPL139" s="39"/>
      <c r="EPM139" s="40"/>
      <c r="EPN139" s="41"/>
      <c r="EPO139" s="41"/>
      <c r="EPP139" s="41"/>
      <c r="EPQ139" s="42"/>
      <c r="EPR139" s="41"/>
      <c r="EPS139" s="43"/>
      <c r="EPT139" s="44"/>
      <c r="EPU139" s="41"/>
      <c r="EPV139" s="41"/>
      <c r="EPW139" s="41"/>
      <c r="EPX139" s="38"/>
      <c r="EPY139" s="38"/>
      <c r="EPZ139" s="38"/>
      <c r="EQA139" s="38"/>
      <c r="EQB139" s="39"/>
      <c r="EQC139" s="40"/>
      <c r="EQD139" s="41"/>
      <c r="EQE139" s="41"/>
      <c r="EQF139" s="41"/>
      <c r="EQG139" s="42"/>
      <c r="EQH139" s="41"/>
      <c r="EQI139" s="43"/>
      <c r="EQJ139" s="44"/>
      <c r="EQK139" s="41"/>
      <c r="EQL139" s="41"/>
      <c r="EQM139" s="41"/>
      <c r="EQN139" s="38"/>
      <c r="EQO139" s="38"/>
      <c r="EQP139" s="38"/>
      <c r="EQQ139" s="38"/>
      <c r="EQR139" s="39"/>
      <c r="EQS139" s="40"/>
      <c r="EQT139" s="41"/>
      <c r="EQU139" s="41"/>
      <c r="EQV139" s="41"/>
      <c r="EQW139" s="42"/>
      <c r="EQX139" s="41"/>
      <c r="EQY139" s="43"/>
      <c r="EQZ139" s="44"/>
      <c r="ERA139" s="41"/>
      <c r="ERB139" s="41"/>
      <c r="ERC139" s="41"/>
      <c r="ERD139" s="38"/>
      <c r="ERE139" s="38"/>
      <c r="ERF139" s="38"/>
      <c r="ERG139" s="38"/>
      <c r="ERH139" s="39"/>
      <c r="ERI139" s="40"/>
      <c r="ERJ139" s="41"/>
      <c r="ERK139" s="41"/>
      <c r="ERL139" s="41"/>
      <c r="ERM139" s="42"/>
      <c r="ERN139" s="41"/>
      <c r="ERO139" s="43"/>
      <c r="ERP139" s="44"/>
      <c r="ERQ139" s="41"/>
      <c r="ERR139" s="41"/>
      <c r="ERS139" s="41"/>
      <c r="ERT139" s="38"/>
      <c r="ERU139" s="38"/>
      <c r="ERV139" s="38"/>
      <c r="ERW139" s="38"/>
      <c r="ERX139" s="39"/>
      <c r="ERY139" s="40"/>
      <c r="ERZ139" s="41"/>
      <c r="ESA139" s="41"/>
      <c r="ESB139" s="41"/>
      <c r="ESC139" s="42"/>
      <c r="ESD139" s="41"/>
      <c r="ESE139" s="43"/>
      <c r="ESF139" s="44"/>
      <c r="ESG139" s="41"/>
      <c r="ESH139" s="41"/>
      <c r="ESI139" s="41"/>
      <c r="ESJ139" s="38"/>
      <c r="ESK139" s="38"/>
      <c r="ESL139" s="38"/>
      <c r="ESM139" s="38"/>
      <c r="ESN139" s="39"/>
      <c r="ESO139" s="40"/>
      <c r="ESP139" s="41"/>
      <c r="ESQ139" s="41"/>
      <c r="ESR139" s="41"/>
      <c r="ESS139" s="42"/>
      <c r="EST139" s="41"/>
      <c r="ESU139" s="43"/>
      <c r="ESV139" s="44"/>
      <c r="ESW139" s="41"/>
      <c r="ESX139" s="41"/>
      <c r="ESY139" s="41"/>
      <c r="ESZ139" s="38"/>
      <c r="ETA139" s="38"/>
      <c r="ETB139" s="38"/>
      <c r="ETC139" s="38"/>
      <c r="ETD139" s="39"/>
      <c r="ETE139" s="40"/>
      <c r="ETF139" s="41"/>
      <c r="ETG139" s="41"/>
      <c r="ETH139" s="41"/>
      <c r="ETI139" s="42"/>
      <c r="ETJ139" s="41"/>
      <c r="ETK139" s="43"/>
      <c r="ETL139" s="44"/>
      <c r="ETM139" s="41"/>
      <c r="ETN139" s="41"/>
      <c r="ETO139" s="41"/>
      <c r="ETP139" s="38"/>
      <c r="ETQ139" s="38"/>
      <c r="ETR139" s="38"/>
      <c r="ETS139" s="38"/>
      <c r="ETT139" s="39"/>
      <c r="ETU139" s="40"/>
      <c r="ETV139" s="41"/>
      <c r="ETW139" s="41"/>
      <c r="ETX139" s="41"/>
      <c r="ETY139" s="42"/>
      <c r="ETZ139" s="41"/>
      <c r="EUA139" s="43"/>
      <c r="EUB139" s="44"/>
      <c r="EUC139" s="41"/>
      <c r="EUD139" s="41"/>
      <c r="EUE139" s="41"/>
      <c r="EUF139" s="38"/>
      <c r="EUG139" s="38"/>
      <c r="EUH139" s="38"/>
      <c r="EUI139" s="38"/>
      <c r="EUJ139" s="39"/>
      <c r="EUK139" s="40"/>
      <c r="EUL139" s="41"/>
      <c r="EUM139" s="41"/>
      <c r="EUN139" s="41"/>
      <c r="EUO139" s="42"/>
      <c r="EUP139" s="41"/>
      <c r="EUQ139" s="43"/>
      <c r="EUR139" s="44"/>
      <c r="EUS139" s="41"/>
      <c r="EUT139" s="41"/>
      <c r="EUU139" s="41"/>
      <c r="EUV139" s="38"/>
      <c r="EUW139" s="38"/>
      <c r="EUX139" s="38"/>
      <c r="EUY139" s="38"/>
      <c r="EUZ139" s="39"/>
      <c r="EVA139" s="40"/>
      <c r="EVB139" s="41"/>
      <c r="EVC139" s="41"/>
      <c r="EVD139" s="41"/>
      <c r="EVE139" s="42"/>
      <c r="EVF139" s="41"/>
      <c r="EVG139" s="43"/>
      <c r="EVH139" s="44"/>
      <c r="EVI139" s="41"/>
      <c r="EVJ139" s="41"/>
      <c r="EVK139" s="41"/>
      <c r="EVL139" s="38"/>
      <c r="EVM139" s="38"/>
      <c r="EVN139" s="38"/>
      <c r="EVO139" s="38"/>
      <c r="EVP139" s="39"/>
      <c r="EVQ139" s="40"/>
      <c r="EVR139" s="41"/>
      <c r="EVS139" s="41"/>
      <c r="EVT139" s="41"/>
      <c r="EVU139" s="42"/>
      <c r="EVV139" s="41"/>
      <c r="EVW139" s="43"/>
      <c r="EVX139" s="44"/>
      <c r="EVY139" s="41"/>
      <c r="EVZ139" s="41"/>
      <c r="EWA139" s="41"/>
      <c r="EWB139" s="38"/>
      <c r="EWC139" s="38"/>
      <c r="EWD139" s="38"/>
      <c r="EWE139" s="38"/>
      <c r="EWF139" s="39"/>
      <c r="EWG139" s="40"/>
      <c r="EWH139" s="41"/>
      <c r="EWI139" s="41"/>
      <c r="EWJ139" s="41"/>
      <c r="EWK139" s="42"/>
      <c r="EWL139" s="41"/>
      <c r="EWM139" s="43"/>
      <c r="EWN139" s="44"/>
      <c r="EWO139" s="41"/>
      <c r="EWP139" s="41"/>
      <c r="EWQ139" s="41"/>
      <c r="EWR139" s="38"/>
      <c r="EWS139" s="38"/>
      <c r="EWT139" s="38"/>
      <c r="EWU139" s="38"/>
      <c r="EWV139" s="39"/>
      <c r="EWW139" s="40"/>
      <c r="EWX139" s="41"/>
      <c r="EWY139" s="41"/>
      <c r="EWZ139" s="41"/>
      <c r="EXA139" s="42"/>
      <c r="EXB139" s="41"/>
      <c r="EXC139" s="43"/>
      <c r="EXD139" s="44"/>
      <c r="EXE139" s="41"/>
      <c r="EXF139" s="41"/>
      <c r="EXG139" s="41"/>
      <c r="EXH139" s="38"/>
      <c r="EXI139" s="38"/>
      <c r="EXJ139" s="38"/>
      <c r="EXK139" s="38"/>
      <c r="EXL139" s="39"/>
      <c r="EXM139" s="40"/>
      <c r="EXN139" s="41"/>
      <c r="EXO139" s="41"/>
      <c r="EXP139" s="41"/>
      <c r="EXQ139" s="42"/>
      <c r="EXR139" s="41"/>
      <c r="EXS139" s="43"/>
      <c r="EXT139" s="44"/>
      <c r="EXU139" s="41"/>
      <c r="EXV139" s="41"/>
      <c r="EXW139" s="41"/>
      <c r="EXX139" s="38"/>
      <c r="EXY139" s="38"/>
      <c r="EXZ139" s="38"/>
      <c r="EYA139" s="38"/>
      <c r="EYB139" s="39"/>
      <c r="EYC139" s="40"/>
      <c r="EYD139" s="41"/>
      <c r="EYE139" s="41"/>
      <c r="EYF139" s="41"/>
      <c r="EYG139" s="42"/>
      <c r="EYH139" s="41"/>
      <c r="EYI139" s="43"/>
      <c r="EYJ139" s="44"/>
      <c r="EYK139" s="41"/>
      <c r="EYL139" s="41"/>
      <c r="EYM139" s="41"/>
      <c r="EYN139" s="38"/>
      <c r="EYO139" s="38"/>
      <c r="EYP139" s="38"/>
      <c r="EYQ139" s="38"/>
      <c r="EYR139" s="39"/>
      <c r="EYS139" s="40"/>
      <c r="EYT139" s="41"/>
      <c r="EYU139" s="41"/>
      <c r="EYV139" s="41"/>
      <c r="EYW139" s="42"/>
      <c r="EYX139" s="41"/>
      <c r="EYY139" s="43"/>
      <c r="EYZ139" s="44"/>
      <c r="EZA139" s="41"/>
      <c r="EZB139" s="41"/>
      <c r="EZC139" s="41"/>
      <c r="EZD139" s="38"/>
      <c r="EZE139" s="38"/>
      <c r="EZF139" s="38"/>
      <c r="EZG139" s="38"/>
      <c r="EZH139" s="39"/>
      <c r="EZI139" s="40"/>
      <c r="EZJ139" s="41"/>
      <c r="EZK139" s="41"/>
      <c r="EZL139" s="41"/>
      <c r="EZM139" s="42"/>
      <c r="EZN139" s="41"/>
      <c r="EZO139" s="43"/>
      <c r="EZP139" s="44"/>
      <c r="EZQ139" s="41"/>
      <c r="EZR139" s="41"/>
      <c r="EZS139" s="41"/>
      <c r="EZT139" s="38"/>
      <c r="EZU139" s="38"/>
      <c r="EZV139" s="38"/>
      <c r="EZW139" s="38"/>
      <c r="EZX139" s="39"/>
      <c r="EZY139" s="40"/>
      <c r="EZZ139" s="41"/>
      <c r="FAA139" s="41"/>
      <c r="FAB139" s="41"/>
      <c r="FAC139" s="42"/>
      <c r="FAD139" s="41"/>
      <c r="FAE139" s="43"/>
      <c r="FAF139" s="44"/>
      <c r="FAG139" s="41"/>
      <c r="FAH139" s="41"/>
      <c r="FAI139" s="41"/>
      <c r="FAJ139" s="38"/>
      <c r="FAK139" s="38"/>
      <c r="FAL139" s="38"/>
      <c r="FAM139" s="38"/>
      <c r="FAN139" s="39"/>
      <c r="FAO139" s="40"/>
      <c r="FAP139" s="41"/>
      <c r="FAQ139" s="41"/>
      <c r="FAR139" s="41"/>
      <c r="FAS139" s="42"/>
      <c r="FAT139" s="41"/>
      <c r="FAU139" s="43"/>
      <c r="FAV139" s="44"/>
      <c r="FAW139" s="41"/>
      <c r="FAX139" s="41"/>
      <c r="FAY139" s="41"/>
      <c r="FAZ139" s="38"/>
      <c r="FBA139" s="38"/>
      <c r="FBB139" s="38"/>
      <c r="FBC139" s="38"/>
      <c r="FBD139" s="39"/>
      <c r="FBE139" s="40"/>
      <c r="FBF139" s="41"/>
      <c r="FBG139" s="41"/>
      <c r="FBH139" s="41"/>
      <c r="FBI139" s="42"/>
      <c r="FBJ139" s="41"/>
      <c r="FBK139" s="43"/>
      <c r="FBL139" s="44"/>
      <c r="FBM139" s="41"/>
      <c r="FBN139" s="41"/>
      <c r="FBO139" s="41"/>
      <c r="FBP139" s="38"/>
      <c r="FBQ139" s="38"/>
      <c r="FBR139" s="38"/>
      <c r="FBS139" s="38"/>
      <c r="FBT139" s="39"/>
      <c r="FBU139" s="40"/>
      <c r="FBV139" s="41"/>
      <c r="FBW139" s="41"/>
      <c r="FBX139" s="41"/>
      <c r="FBY139" s="42"/>
      <c r="FBZ139" s="41"/>
      <c r="FCA139" s="43"/>
      <c r="FCB139" s="44"/>
      <c r="FCC139" s="41"/>
      <c r="FCD139" s="41"/>
      <c r="FCE139" s="41"/>
      <c r="FCF139" s="38"/>
      <c r="FCG139" s="38"/>
      <c r="FCH139" s="38"/>
      <c r="FCI139" s="38"/>
      <c r="FCJ139" s="39"/>
      <c r="FCK139" s="40"/>
      <c r="FCL139" s="41"/>
      <c r="FCM139" s="41"/>
      <c r="FCN139" s="41"/>
      <c r="FCO139" s="42"/>
      <c r="FCP139" s="41"/>
      <c r="FCQ139" s="43"/>
      <c r="FCR139" s="44"/>
      <c r="FCS139" s="41"/>
      <c r="FCT139" s="41"/>
      <c r="FCU139" s="41"/>
      <c r="FCV139" s="38"/>
      <c r="FCW139" s="38"/>
      <c r="FCX139" s="38"/>
      <c r="FCY139" s="38"/>
      <c r="FCZ139" s="39"/>
      <c r="FDA139" s="40"/>
      <c r="FDB139" s="41"/>
      <c r="FDC139" s="41"/>
      <c r="FDD139" s="41"/>
      <c r="FDE139" s="42"/>
      <c r="FDF139" s="41"/>
      <c r="FDG139" s="43"/>
      <c r="FDH139" s="44"/>
      <c r="FDI139" s="41"/>
      <c r="FDJ139" s="41"/>
      <c r="FDK139" s="41"/>
      <c r="FDL139" s="38"/>
      <c r="FDM139" s="38"/>
      <c r="FDN139" s="38"/>
      <c r="FDO139" s="38"/>
      <c r="FDP139" s="39"/>
      <c r="FDQ139" s="40"/>
      <c r="FDR139" s="41"/>
      <c r="FDS139" s="41"/>
      <c r="FDT139" s="41"/>
      <c r="FDU139" s="42"/>
      <c r="FDV139" s="41"/>
      <c r="FDW139" s="43"/>
      <c r="FDX139" s="44"/>
      <c r="FDY139" s="41"/>
      <c r="FDZ139" s="41"/>
      <c r="FEA139" s="41"/>
      <c r="FEB139" s="38"/>
      <c r="FEC139" s="38"/>
      <c r="FED139" s="38"/>
      <c r="FEE139" s="38"/>
      <c r="FEF139" s="39"/>
      <c r="FEG139" s="40"/>
      <c r="FEH139" s="41"/>
      <c r="FEI139" s="41"/>
      <c r="FEJ139" s="41"/>
      <c r="FEK139" s="42"/>
      <c r="FEL139" s="41"/>
      <c r="FEM139" s="43"/>
      <c r="FEN139" s="44"/>
      <c r="FEO139" s="41"/>
      <c r="FEP139" s="41"/>
      <c r="FEQ139" s="41"/>
      <c r="FER139" s="38"/>
      <c r="FES139" s="38"/>
      <c r="FET139" s="38"/>
      <c r="FEU139" s="38"/>
      <c r="FEV139" s="39"/>
      <c r="FEW139" s="40"/>
      <c r="FEX139" s="41"/>
      <c r="FEY139" s="41"/>
      <c r="FEZ139" s="41"/>
      <c r="FFA139" s="42"/>
      <c r="FFB139" s="41"/>
      <c r="FFC139" s="43"/>
      <c r="FFD139" s="44"/>
      <c r="FFE139" s="41"/>
      <c r="FFF139" s="41"/>
      <c r="FFG139" s="41"/>
      <c r="FFH139" s="38"/>
      <c r="FFI139" s="38"/>
      <c r="FFJ139" s="38"/>
      <c r="FFK139" s="38"/>
      <c r="FFL139" s="39"/>
      <c r="FFM139" s="40"/>
      <c r="FFN139" s="41"/>
      <c r="FFO139" s="41"/>
      <c r="FFP139" s="41"/>
      <c r="FFQ139" s="42"/>
      <c r="FFR139" s="41"/>
      <c r="FFS139" s="43"/>
      <c r="FFT139" s="44"/>
      <c r="FFU139" s="41"/>
      <c r="FFV139" s="41"/>
      <c r="FFW139" s="41"/>
      <c r="FFX139" s="38"/>
      <c r="FFY139" s="38"/>
      <c r="FFZ139" s="38"/>
      <c r="FGA139" s="38"/>
      <c r="FGB139" s="39"/>
      <c r="FGC139" s="40"/>
      <c r="FGD139" s="41"/>
      <c r="FGE139" s="41"/>
      <c r="FGF139" s="41"/>
      <c r="FGG139" s="42"/>
      <c r="FGH139" s="41"/>
      <c r="FGI139" s="43"/>
      <c r="FGJ139" s="44"/>
      <c r="FGK139" s="41"/>
      <c r="FGL139" s="41"/>
      <c r="FGM139" s="41"/>
      <c r="FGN139" s="38"/>
      <c r="FGO139" s="38"/>
      <c r="FGP139" s="38"/>
      <c r="FGQ139" s="38"/>
      <c r="FGR139" s="39"/>
      <c r="FGS139" s="40"/>
      <c r="FGT139" s="41"/>
      <c r="FGU139" s="41"/>
      <c r="FGV139" s="41"/>
      <c r="FGW139" s="42"/>
      <c r="FGX139" s="41"/>
      <c r="FGY139" s="43"/>
      <c r="FGZ139" s="44"/>
      <c r="FHA139" s="41"/>
      <c r="FHB139" s="41"/>
      <c r="FHC139" s="41"/>
      <c r="FHD139" s="38"/>
      <c r="FHE139" s="38"/>
      <c r="FHF139" s="38"/>
      <c r="FHG139" s="38"/>
      <c r="FHH139" s="39"/>
      <c r="FHI139" s="40"/>
      <c r="FHJ139" s="41"/>
      <c r="FHK139" s="41"/>
      <c r="FHL139" s="41"/>
      <c r="FHM139" s="42"/>
      <c r="FHN139" s="41"/>
      <c r="FHO139" s="43"/>
      <c r="FHP139" s="44"/>
      <c r="FHQ139" s="41"/>
      <c r="FHR139" s="41"/>
      <c r="FHS139" s="41"/>
      <c r="FHT139" s="38"/>
      <c r="FHU139" s="38"/>
      <c r="FHV139" s="38"/>
      <c r="FHW139" s="38"/>
      <c r="FHX139" s="39"/>
      <c r="FHY139" s="40"/>
      <c r="FHZ139" s="41"/>
      <c r="FIA139" s="41"/>
      <c r="FIB139" s="41"/>
      <c r="FIC139" s="42"/>
      <c r="FID139" s="41"/>
      <c r="FIE139" s="43"/>
      <c r="FIF139" s="44"/>
      <c r="FIG139" s="41"/>
      <c r="FIH139" s="41"/>
      <c r="FII139" s="41"/>
      <c r="FIJ139" s="38"/>
      <c r="FIK139" s="38"/>
      <c r="FIL139" s="38"/>
      <c r="FIM139" s="38"/>
      <c r="FIN139" s="39"/>
      <c r="FIO139" s="40"/>
      <c r="FIP139" s="41"/>
      <c r="FIQ139" s="41"/>
      <c r="FIR139" s="41"/>
      <c r="FIS139" s="42"/>
      <c r="FIT139" s="41"/>
      <c r="FIU139" s="43"/>
      <c r="FIV139" s="44"/>
      <c r="FIW139" s="41"/>
      <c r="FIX139" s="41"/>
      <c r="FIY139" s="41"/>
      <c r="FIZ139" s="38"/>
      <c r="FJA139" s="38"/>
      <c r="FJB139" s="38"/>
      <c r="FJC139" s="38"/>
      <c r="FJD139" s="39"/>
      <c r="FJE139" s="40"/>
      <c r="FJF139" s="41"/>
      <c r="FJG139" s="41"/>
      <c r="FJH139" s="41"/>
      <c r="FJI139" s="42"/>
      <c r="FJJ139" s="41"/>
      <c r="FJK139" s="43"/>
      <c r="FJL139" s="44"/>
      <c r="FJM139" s="41"/>
      <c r="FJN139" s="41"/>
      <c r="FJO139" s="41"/>
      <c r="FJP139" s="38"/>
      <c r="FJQ139" s="38"/>
      <c r="FJR139" s="38"/>
      <c r="FJS139" s="38"/>
      <c r="FJT139" s="39"/>
      <c r="FJU139" s="40"/>
      <c r="FJV139" s="41"/>
      <c r="FJW139" s="41"/>
      <c r="FJX139" s="41"/>
      <c r="FJY139" s="42"/>
      <c r="FJZ139" s="41"/>
      <c r="FKA139" s="43"/>
      <c r="FKB139" s="44"/>
      <c r="FKC139" s="41"/>
      <c r="FKD139" s="41"/>
      <c r="FKE139" s="41"/>
      <c r="FKF139" s="38"/>
      <c r="FKG139" s="38"/>
      <c r="FKH139" s="38"/>
      <c r="FKI139" s="38"/>
      <c r="FKJ139" s="39"/>
      <c r="FKK139" s="40"/>
      <c r="FKL139" s="41"/>
      <c r="FKM139" s="41"/>
      <c r="FKN139" s="41"/>
      <c r="FKO139" s="42"/>
      <c r="FKP139" s="41"/>
      <c r="FKQ139" s="43"/>
      <c r="FKR139" s="44"/>
      <c r="FKS139" s="41"/>
      <c r="FKT139" s="41"/>
      <c r="FKU139" s="41"/>
      <c r="FKV139" s="38"/>
      <c r="FKW139" s="38"/>
      <c r="FKX139" s="38"/>
      <c r="FKY139" s="38"/>
      <c r="FKZ139" s="39"/>
      <c r="FLA139" s="40"/>
      <c r="FLB139" s="41"/>
      <c r="FLC139" s="41"/>
      <c r="FLD139" s="41"/>
      <c r="FLE139" s="42"/>
      <c r="FLF139" s="41"/>
      <c r="FLG139" s="43"/>
      <c r="FLH139" s="44"/>
      <c r="FLI139" s="41"/>
      <c r="FLJ139" s="41"/>
      <c r="FLK139" s="41"/>
      <c r="FLL139" s="38"/>
      <c r="FLM139" s="38"/>
      <c r="FLN139" s="38"/>
      <c r="FLO139" s="38"/>
      <c r="FLP139" s="39"/>
      <c r="FLQ139" s="40"/>
      <c r="FLR139" s="41"/>
      <c r="FLS139" s="41"/>
      <c r="FLT139" s="41"/>
      <c r="FLU139" s="42"/>
      <c r="FLV139" s="41"/>
      <c r="FLW139" s="43"/>
      <c r="FLX139" s="44"/>
      <c r="FLY139" s="41"/>
      <c r="FLZ139" s="41"/>
      <c r="FMA139" s="41"/>
      <c r="FMB139" s="38"/>
      <c r="FMC139" s="38"/>
      <c r="FMD139" s="38"/>
      <c r="FME139" s="38"/>
      <c r="FMF139" s="39"/>
      <c r="FMG139" s="40"/>
      <c r="FMH139" s="41"/>
      <c r="FMI139" s="41"/>
      <c r="FMJ139" s="41"/>
      <c r="FMK139" s="42"/>
      <c r="FML139" s="41"/>
      <c r="FMM139" s="43"/>
      <c r="FMN139" s="44"/>
      <c r="FMO139" s="41"/>
      <c r="FMP139" s="41"/>
      <c r="FMQ139" s="41"/>
      <c r="FMR139" s="38"/>
      <c r="FMS139" s="38"/>
      <c r="FMT139" s="38"/>
      <c r="FMU139" s="38"/>
      <c r="FMV139" s="39"/>
      <c r="FMW139" s="40"/>
      <c r="FMX139" s="41"/>
      <c r="FMY139" s="41"/>
      <c r="FMZ139" s="41"/>
      <c r="FNA139" s="42"/>
      <c r="FNB139" s="41"/>
      <c r="FNC139" s="43"/>
      <c r="FND139" s="44"/>
      <c r="FNE139" s="41"/>
      <c r="FNF139" s="41"/>
      <c r="FNG139" s="41"/>
      <c r="FNH139" s="38"/>
      <c r="FNI139" s="38"/>
      <c r="FNJ139" s="38"/>
      <c r="FNK139" s="38"/>
      <c r="FNL139" s="39"/>
      <c r="FNM139" s="40"/>
      <c r="FNN139" s="41"/>
      <c r="FNO139" s="41"/>
      <c r="FNP139" s="41"/>
      <c r="FNQ139" s="42"/>
      <c r="FNR139" s="41"/>
      <c r="FNS139" s="43"/>
      <c r="FNT139" s="44"/>
      <c r="FNU139" s="41"/>
      <c r="FNV139" s="41"/>
      <c r="FNW139" s="41"/>
      <c r="FNX139" s="38"/>
      <c r="FNY139" s="38"/>
      <c r="FNZ139" s="38"/>
      <c r="FOA139" s="38"/>
      <c r="FOB139" s="39"/>
      <c r="FOC139" s="40"/>
      <c r="FOD139" s="41"/>
      <c r="FOE139" s="41"/>
      <c r="FOF139" s="41"/>
      <c r="FOG139" s="42"/>
      <c r="FOH139" s="41"/>
      <c r="FOI139" s="43"/>
      <c r="FOJ139" s="44"/>
      <c r="FOK139" s="41"/>
      <c r="FOL139" s="41"/>
      <c r="FOM139" s="41"/>
      <c r="FON139" s="38"/>
      <c r="FOO139" s="38"/>
      <c r="FOP139" s="38"/>
      <c r="FOQ139" s="38"/>
      <c r="FOR139" s="39"/>
      <c r="FOS139" s="40"/>
      <c r="FOT139" s="41"/>
      <c r="FOU139" s="41"/>
      <c r="FOV139" s="41"/>
      <c r="FOW139" s="42"/>
      <c r="FOX139" s="41"/>
      <c r="FOY139" s="43"/>
      <c r="FOZ139" s="44"/>
      <c r="FPA139" s="41"/>
      <c r="FPB139" s="41"/>
      <c r="FPC139" s="41"/>
      <c r="FPD139" s="38"/>
      <c r="FPE139" s="38"/>
      <c r="FPF139" s="38"/>
      <c r="FPG139" s="38"/>
      <c r="FPH139" s="39"/>
      <c r="FPI139" s="40"/>
      <c r="FPJ139" s="41"/>
      <c r="FPK139" s="41"/>
      <c r="FPL139" s="41"/>
      <c r="FPM139" s="42"/>
      <c r="FPN139" s="41"/>
      <c r="FPO139" s="43"/>
      <c r="FPP139" s="44"/>
      <c r="FPQ139" s="41"/>
      <c r="FPR139" s="41"/>
      <c r="FPS139" s="41"/>
      <c r="FPT139" s="38"/>
      <c r="FPU139" s="38"/>
      <c r="FPV139" s="38"/>
      <c r="FPW139" s="38"/>
      <c r="FPX139" s="39"/>
      <c r="FPY139" s="40"/>
      <c r="FPZ139" s="41"/>
      <c r="FQA139" s="41"/>
      <c r="FQB139" s="41"/>
      <c r="FQC139" s="42"/>
      <c r="FQD139" s="41"/>
      <c r="FQE139" s="43"/>
      <c r="FQF139" s="44"/>
      <c r="FQG139" s="41"/>
      <c r="FQH139" s="41"/>
      <c r="FQI139" s="41"/>
      <c r="FQJ139" s="38"/>
      <c r="FQK139" s="38"/>
      <c r="FQL139" s="38"/>
      <c r="FQM139" s="38"/>
      <c r="FQN139" s="39"/>
      <c r="FQO139" s="40"/>
      <c r="FQP139" s="41"/>
      <c r="FQQ139" s="41"/>
      <c r="FQR139" s="41"/>
      <c r="FQS139" s="42"/>
      <c r="FQT139" s="41"/>
      <c r="FQU139" s="43"/>
      <c r="FQV139" s="44"/>
      <c r="FQW139" s="41"/>
      <c r="FQX139" s="41"/>
      <c r="FQY139" s="41"/>
      <c r="FQZ139" s="38"/>
      <c r="FRA139" s="38"/>
      <c r="FRB139" s="38"/>
      <c r="FRC139" s="38"/>
      <c r="FRD139" s="39"/>
      <c r="FRE139" s="40"/>
      <c r="FRF139" s="41"/>
      <c r="FRG139" s="41"/>
      <c r="FRH139" s="41"/>
      <c r="FRI139" s="42"/>
      <c r="FRJ139" s="41"/>
      <c r="FRK139" s="43"/>
      <c r="FRL139" s="44"/>
      <c r="FRM139" s="41"/>
      <c r="FRN139" s="41"/>
      <c r="FRO139" s="41"/>
      <c r="FRP139" s="38"/>
      <c r="FRQ139" s="38"/>
      <c r="FRR139" s="38"/>
      <c r="FRS139" s="38"/>
      <c r="FRT139" s="39"/>
      <c r="FRU139" s="40"/>
      <c r="FRV139" s="41"/>
      <c r="FRW139" s="41"/>
      <c r="FRX139" s="41"/>
      <c r="FRY139" s="42"/>
      <c r="FRZ139" s="41"/>
      <c r="FSA139" s="43"/>
      <c r="FSB139" s="44"/>
      <c r="FSC139" s="41"/>
      <c r="FSD139" s="41"/>
      <c r="FSE139" s="41"/>
      <c r="FSF139" s="38"/>
      <c r="FSG139" s="38"/>
      <c r="FSH139" s="38"/>
      <c r="FSI139" s="38"/>
      <c r="FSJ139" s="39"/>
      <c r="FSK139" s="40"/>
      <c r="FSL139" s="41"/>
      <c r="FSM139" s="41"/>
      <c r="FSN139" s="41"/>
      <c r="FSO139" s="42"/>
      <c r="FSP139" s="41"/>
      <c r="FSQ139" s="43"/>
      <c r="FSR139" s="44"/>
      <c r="FSS139" s="41"/>
      <c r="FST139" s="41"/>
      <c r="FSU139" s="41"/>
      <c r="FSV139" s="38"/>
      <c r="FSW139" s="38"/>
      <c r="FSX139" s="38"/>
      <c r="FSY139" s="38"/>
      <c r="FSZ139" s="39"/>
      <c r="FTA139" s="40"/>
      <c r="FTB139" s="41"/>
      <c r="FTC139" s="41"/>
      <c r="FTD139" s="41"/>
      <c r="FTE139" s="42"/>
      <c r="FTF139" s="41"/>
      <c r="FTG139" s="43"/>
      <c r="FTH139" s="44"/>
      <c r="FTI139" s="41"/>
      <c r="FTJ139" s="41"/>
      <c r="FTK139" s="41"/>
      <c r="FTL139" s="38"/>
      <c r="FTM139" s="38"/>
      <c r="FTN139" s="38"/>
      <c r="FTO139" s="38"/>
      <c r="FTP139" s="39"/>
      <c r="FTQ139" s="40"/>
      <c r="FTR139" s="41"/>
      <c r="FTS139" s="41"/>
      <c r="FTT139" s="41"/>
      <c r="FTU139" s="42"/>
      <c r="FTV139" s="41"/>
      <c r="FTW139" s="43"/>
      <c r="FTX139" s="44"/>
      <c r="FTY139" s="41"/>
      <c r="FTZ139" s="41"/>
      <c r="FUA139" s="41"/>
      <c r="FUB139" s="38"/>
      <c r="FUC139" s="38"/>
      <c r="FUD139" s="38"/>
      <c r="FUE139" s="38"/>
      <c r="FUF139" s="39"/>
      <c r="FUG139" s="40"/>
      <c r="FUH139" s="41"/>
      <c r="FUI139" s="41"/>
      <c r="FUJ139" s="41"/>
      <c r="FUK139" s="42"/>
      <c r="FUL139" s="41"/>
      <c r="FUM139" s="43"/>
      <c r="FUN139" s="44"/>
      <c r="FUO139" s="41"/>
      <c r="FUP139" s="41"/>
      <c r="FUQ139" s="41"/>
      <c r="FUR139" s="38"/>
      <c r="FUS139" s="38"/>
      <c r="FUT139" s="38"/>
      <c r="FUU139" s="38"/>
      <c r="FUV139" s="39"/>
      <c r="FUW139" s="40"/>
      <c r="FUX139" s="41"/>
      <c r="FUY139" s="41"/>
      <c r="FUZ139" s="41"/>
      <c r="FVA139" s="42"/>
      <c r="FVB139" s="41"/>
      <c r="FVC139" s="43"/>
      <c r="FVD139" s="44"/>
      <c r="FVE139" s="41"/>
      <c r="FVF139" s="41"/>
      <c r="FVG139" s="41"/>
      <c r="FVH139" s="38"/>
      <c r="FVI139" s="38"/>
      <c r="FVJ139" s="38"/>
      <c r="FVK139" s="38"/>
      <c r="FVL139" s="39"/>
      <c r="FVM139" s="40"/>
      <c r="FVN139" s="41"/>
      <c r="FVO139" s="41"/>
      <c r="FVP139" s="41"/>
      <c r="FVQ139" s="42"/>
      <c r="FVR139" s="41"/>
      <c r="FVS139" s="43"/>
      <c r="FVT139" s="44"/>
      <c r="FVU139" s="41"/>
      <c r="FVV139" s="41"/>
      <c r="FVW139" s="41"/>
      <c r="FVX139" s="38"/>
      <c r="FVY139" s="38"/>
      <c r="FVZ139" s="38"/>
      <c r="FWA139" s="38"/>
      <c r="FWB139" s="39"/>
      <c r="FWC139" s="40"/>
      <c r="FWD139" s="41"/>
      <c r="FWE139" s="41"/>
      <c r="FWF139" s="41"/>
      <c r="FWG139" s="42"/>
      <c r="FWH139" s="41"/>
      <c r="FWI139" s="43"/>
      <c r="FWJ139" s="44"/>
      <c r="FWK139" s="41"/>
      <c r="FWL139" s="41"/>
      <c r="FWM139" s="41"/>
      <c r="FWN139" s="38"/>
      <c r="FWO139" s="38"/>
      <c r="FWP139" s="38"/>
      <c r="FWQ139" s="38"/>
      <c r="FWR139" s="39"/>
      <c r="FWS139" s="40"/>
      <c r="FWT139" s="41"/>
      <c r="FWU139" s="41"/>
      <c r="FWV139" s="41"/>
      <c r="FWW139" s="42"/>
      <c r="FWX139" s="41"/>
      <c r="FWY139" s="43"/>
      <c r="FWZ139" s="44"/>
      <c r="FXA139" s="41"/>
      <c r="FXB139" s="41"/>
      <c r="FXC139" s="41"/>
      <c r="FXD139" s="38"/>
      <c r="FXE139" s="38"/>
      <c r="FXF139" s="38"/>
      <c r="FXG139" s="38"/>
      <c r="FXH139" s="39"/>
      <c r="FXI139" s="40"/>
      <c r="FXJ139" s="41"/>
      <c r="FXK139" s="41"/>
      <c r="FXL139" s="41"/>
      <c r="FXM139" s="42"/>
      <c r="FXN139" s="41"/>
      <c r="FXO139" s="43"/>
      <c r="FXP139" s="44"/>
      <c r="FXQ139" s="41"/>
      <c r="FXR139" s="41"/>
      <c r="FXS139" s="41"/>
      <c r="FXT139" s="38"/>
      <c r="FXU139" s="38"/>
      <c r="FXV139" s="38"/>
      <c r="FXW139" s="38"/>
      <c r="FXX139" s="39"/>
      <c r="FXY139" s="40"/>
      <c r="FXZ139" s="41"/>
      <c r="FYA139" s="41"/>
      <c r="FYB139" s="41"/>
      <c r="FYC139" s="42"/>
      <c r="FYD139" s="41"/>
      <c r="FYE139" s="43"/>
      <c r="FYF139" s="44"/>
      <c r="FYG139" s="41"/>
      <c r="FYH139" s="41"/>
      <c r="FYI139" s="41"/>
      <c r="FYJ139" s="38"/>
      <c r="FYK139" s="38"/>
      <c r="FYL139" s="38"/>
      <c r="FYM139" s="38"/>
      <c r="FYN139" s="39"/>
      <c r="FYO139" s="40"/>
      <c r="FYP139" s="41"/>
      <c r="FYQ139" s="41"/>
      <c r="FYR139" s="41"/>
      <c r="FYS139" s="42"/>
      <c r="FYT139" s="41"/>
      <c r="FYU139" s="43"/>
      <c r="FYV139" s="44"/>
      <c r="FYW139" s="41"/>
      <c r="FYX139" s="41"/>
      <c r="FYY139" s="41"/>
      <c r="FYZ139" s="38"/>
      <c r="FZA139" s="38"/>
      <c r="FZB139" s="38"/>
      <c r="FZC139" s="38"/>
      <c r="FZD139" s="39"/>
      <c r="FZE139" s="40"/>
      <c r="FZF139" s="41"/>
      <c r="FZG139" s="41"/>
      <c r="FZH139" s="41"/>
      <c r="FZI139" s="42"/>
      <c r="FZJ139" s="41"/>
      <c r="FZK139" s="43"/>
      <c r="FZL139" s="44"/>
      <c r="FZM139" s="41"/>
      <c r="FZN139" s="41"/>
      <c r="FZO139" s="41"/>
      <c r="FZP139" s="38"/>
      <c r="FZQ139" s="38"/>
      <c r="FZR139" s="38"/>
      <c r="FZS139" s="38"/>
      <c r="FZT139" s="39"/>
      <c r="FZU139" s="40"/>
      <c r="FZV139" s="41"/>
      <c r="FZW139" s="41"/>
      <c r="FZX139" s="41"/>
      <c r="FZY139" s="42"/>
      <c r="FZZ139" s="41"/>
      <c r="GAA139" s="43"/>
      <c r="GAB139" s="44"/>
      <c r="GAC139" s="41"/>
      <c r="GAD139" s="41"/>
      <c r="GAE139" s="41"/>
      <c r="GAF139" s="38"/>
      <c r="GAG139" s="38"/>
      <c r="GAH139" s="38"/>
      <c r="GAI139" s="38"/>
      <c r="GAJ139" s="39"/>
      <c r="GAK139" s="40"/>
      <c r="GAL139" s="41"/>
      <c r="GAM139" s="41"/>
      <c r="GAN139" s="41"/>
      <c r="GAO139" s="42"/>
      <c r="GAP139" s="41"/>
      <c r="GAQ139" s="43"/>
      <c r="GAR139" s="44"/>
      <c r="GAS139" s="41"/>
      <c r="GAT139" s="41"/>
      <c r="GAU139" s="41"/>
      <c r="GAV139" s="38"/>
      <c r="GAW139" s="38"/>
      <c r="GAX139" s="38"/>
      <c r="GAY139" s="38"/>
      <c r="GAZ139" s="39"/>
      <c r="GBA139" s="40"/>
      <c r="GBB139" s="41"/>
      <c r="GBC139" s="41"/>
      <c r="GBD139" s="41"/>
      <c r="GBE139" s="42"/>
      <c r="GBF139" s="41"/>
      <c r="GBG139" s="43"/>
      <c r="GBH139" s="44"/>
      <c r="GBI139" s="41"/>
      <c r="GBJ139" s="41"/>
      <c r="GBK139" s="41"/>
      <c r="GBL139" s="38"/>
      <c r="GBM139" s="38"/>
      <c r="GBN139" s="38"/>
      <c r="GBO139" s="38"/>
      <c r="GBP139" s="39"/>
      <c r="GBQ139" s="40"/>
      <c r="GBR139" s="41"/>
      <c r="GBS139" s="41"/>
      <c r="GBT139" s="41"/>
      <c r="GBU139" s="42"/>
      <c r="GBV139" s="41"/>
      <c r="GBW139" s="43"/>
      <c r="GBX139" s="44"/>
      <c r="GBY139" s="41"/>
      <c r="GBZ139" s="41"/>
      <c r="GCA139" s="41"/>
      <c r="GCB139" s="38"/>
      <c r="GCC139" s="38"/>
      <c r="GCD139" s="38"/>
      <c r="GCE139" s="38"/>
      <c r="GCF139" s="39"/>
      <c r="GCG139" s="40"/>
      <c r="GCH139" s="41"/>
      <c r="GCI139" s="41"/>
      <c r="GCJ139" s="41"/>
      <c r="GCK139" s="42"/>
      <c r="GCL139" s="41"/>
      <c r="GCM139" s="43"/>
      <c r="GCN139" s="44"/>
      <c r="GCO139" s="41"/>
      <c r="GCP139" s="41"/>
      <c r="GCQ139" s="41"/>
      <c r="GCR139" s="38"/>
      <c r="GCS139" s="38"/>
      <c r="GCT139" s="38"/>
      <c r="GCU139" s="38"/>
      <c r="GCV139" s="39"/>
      <c r="GCW139" s="40"/>
      <c r="GCX139" s="41"/>
      <c r="GCY139" s="41"/>
      <c r="GCZ139" s="41"/>
      <c r="GDA139" s="42"/>
      <c r="GDB139" s="41"/>
      <c r="GDC139" s="43"/>
      <c r="GDD139" s="44"/>
      <c r="GDE139" s="41"/>
      <c r="GDF139" s="41"/>
      <c r="GDG139" s="41"/>
      <c r="GDH139" s="38"/>
      <c r="GDI139" s="38"/>
      <c r="GDJ139" s="38"/>
      <c r="GDK139" s="38"/>
      <c r="GDL139" s="39"/>
      <c r="GDM139" s="40"/>
      <c r="GDN139" s="41"/>
      <c r="GDO139" s="41"/>
      <c r="GDP139" s="41"/>
      <c r="GDQ139" s="42"/>
      <c r="GDR139" s="41"/>
      <c r="GDS139" s="43"/>
      <c r="GDT139" s="44"/>
      <c r="GDU139" s="41"/>
      <c r="GDV139" s="41"/>
      <c r="GDW139" s="41"/>
      <c r="GDX139" s="38"/>
      <c r="GDY139" s="38"/>
      <c r="GDZ139" s="38"/>
      <c r="GEA139" s="38"/>
      <c r="GEB139" s="39"/>
      <c r="GEC139" s="40"/>
      <c r="GED139" s="41"/>
      <c r="GEE139" s="41"/>
      <c r="GEF139" s="41"/>
      <c r="GEG139" s="42"/>
      <c r="GEH139" s="41"/>
      <c r="GEI139" s="43"/>
      <c r="GEJ139" s="44"/>
      <c r="GEK139" s="41"/>
      <c r="GEL139" s="41"/>
      <c r="GEM139" s="41"/>
      <c r="GEN139" s="38"/>
      <c r="GEO139" s="38"/>
      <c r="GEP139" s="38"/>
      <c r="GEQ139" s="38"/>
      <c r="GER139" s="39"/>
      <c r="GES139" s="40"/>
      <c r="GET139" s="41"/>
      <c r="GEU139" s="41"/>
      <c r="GEV139" s="41"/>
      <c r="GEW139" s="42"/>
      <c r="GEX139" s="41"/>
      <c r="GEY139" s="43"/>
      <c r="GEZ139" s="44"/>
      <c r="GFA139" s="41"/>
      <c r="GFB139" s="41"/>
      <c r="GFC139" s="41"/>
      <c r="GFD139" s="38"/>
      <c r="GFE139" s="38"/>
      <c r="GFF139" s="38"/>
      <c r="GFG139" s="38"/>
      <c r="GFH139" s="39"/>
      <c r="GFI139" s="40"/>
      <c r="GFJ139" s="41"/>
      <c r="GFK139" s="41"/>
      <c r="GFL139" s="41"/>
      <c r="GFM139" s="42"/>
      <c r="GFN139" s="41"/>
      <c r="GFO139" s="43"/>
      <c r="GFP139" s="44"/>
      <c r="GFQ139" s="41"/>
      <c r="GFR139" s="41"/>
      <c r="GFS139" s="41"/>
      <c r="GFT139" s="38"/>
      <c r="GFU139" s="38"/>
      <c r="GFV139" s="38"/>
      <c r="GFW139" s="38"/>
      <c r="GFX139" s="39"/>
      <c r="GFY139" s="40"/>
      <c r="GFZ139" s="41"/>
      <c r="GGA139" s="41"/>
      <c r="GGB139" s="41"/>
      <c r="GGC139" s="42"/>
      <c r="GGD139" s="41"/>
      <c r="GGE139" s="43"/>
      <c r="GGF139" s="44"/>
      <c r="GGG139" s="41"/>
      <c r="GGH139" s="41"/>
      <c r="GGI139" s="41"/>
      <c r="GGJ139" s="38"/>
      <c r="GGK139" s="38"/>
      <c r="GGL139" s="38"/>
      <c r="GGM139" s="38"/>
      <c r="GGN139" s="39"/>
      <c r="GGO139" s="40"/>
      <c r="GGP139" s="41"/>
      <c r="GGQ139" s="41"/>
      <c r="GGR139" s="41"/>
      <c r="GGS139" s="42"/>
      <c r="GGT139" s="41"/>
      <c r="GGU139" s="43"/>
      <c r="GGV139" s="44"/>
      <c r="GGW139" s="41"/>
      <c r="GGX139" s="41"/>
      <c r="GGY139" s="41"/>
      <c r="GGZ139" s="38"/>
      <c r="GHA139" s="38"/>
      <c r="GHB139" s="38"/>
      <c r="GHC139" s="38"/>
      <c r="GHD139" s="39"/>
      <c r="GHE139" s="40"/>
      <c r="GHF139" s="41"/>
      <c r="GHG139" s="41"/>
      <c r="GHH139" s="41"/>
      <c r="GHI139" s="42"/>
      <c r="GHJ139" s="41"/>
      <c r="GHK139" s="43"/>
      <c r="GHL139" s="44"/>
      <c r="GHM139" s="41"/>
      <c r="GHN139" s="41"/>
      <c r="GHO139" s="41"/>
      <c r="GHP139" s="38"/>
      <c r="GHQ139" s="38"/>
      <c r="GHR139" s="38"/>
      <c r="GHS139" s="38"/>
      <c r="GHT139" s="39"/>
      <c r="GHU139" s="40"/>
      <c r="GHV139" s="41"/>
      <c r="GHW139" s="41"/>
      <c r="GHX139" s="41"/>
      <c r="GHY139" s="42"/>
      <c r="GHZ139" s="41"/>
      <c r="GIA139" s="43"/>
      <c r="GIB139" s="44"/>
      <c r="GIC139" s="41"/>
      <c r="GID139" s="41"/>
      <c r="GIE139" s="41"/>
      <c r="GIF139" s="38"/>
      <c r="GIG139" s="38"/>
      <c r="GIH139" s="38"/>
      <c r="GII139" s="38"/>
      <c r="GIJ139" s="39"/>
      <c r="GIK139" s="40"/>
      <c r="GIL139" s="41"/>
      <c r="GIM139" s="41"/>
      <c r="GIN139" s="41"/>
      <c r="GIO139" s="42"/>
      <c r="GIP139" s="41"/>
      <c r="GIQ139" s="43"/>
      <c r="GIR139" s="44"/>
      <c r="GIS139" s="41"/>
      <c r="GIT139" s="41"/>
      <c r="GIU139" s="41"/>
      <c r="GIV139" s="38"/>
      <c r="GIW139" s="38"/>
      <c r="GIX139" s="38"/>
      <c r="GIY139" s="38"/>
      <c r="GIZ139" s="39"/>
      <c r="GJA139" s="40"/>
      <c r="GJB139" s="41"/>
      <c r="GJC139" s="41"/>
      <c r="GJD139" s="41"/>
      <c r="GJE139" s="42"/>
      <c r="GJF139" s="41"/>
      <c r="GJG139" s="43"/>
      <c r="GJH139" s="44"/>
      <c r="GJI139" s="41"/>
      <c r="GJJ139" s="41"/>
      <c r="GJK139" s="41"/>
      <c r="GJL139" s="38"/>
      <c r="GJM139" s="38"/>
      <c r="GJN139" s="38"/>
      <c r="GJO139" s="38"/>
      <c r="GJP139" s="39"/>
      <c r="GJQ139" s="40"/>
      <c r="GJR139" s="41"/>
      <c r="GJS139" s="41"/>
      <c r="GJT139" s="41"/>
      <c r="GJU139" s="42"/>
      <c r="GJV139" s="41"/>
      <c r="GJW139" s="43"/>
      <c r="GJX139" s="44"/>
      <c r="GJY139" s="41"/>
      <c r="GJZ139" s="41"/>
      <c r="GKA139" s="41"/>
      <c r="GKB139" s="38"/>
      <c r="GKC139" s="38"/>
      <c r="GKD139" s="38"/>
      <c r="GKE139" s="38"/>
      <c r="GKF139" s="39"/>
      <c r="GKG139" s="40"/>
      <c r="GKH139" s="41"/>
      <c r="GKI139" s="41"/>
      <c r="GKJ139" s="41"/>
      <c r="GKK139" s="42"/>
      <c r="GKL139" s="41"/>
      <c r="GKM139" s="43"/>
      <c r="GKN139" s="44"/>
      <c r="GKO139" s="41"/>
      <c r="GKP139" s="41"/>
      <c r="GKQ139" s="41"/>
      <c r="GKR139" s="38"/>
      <c r="GKS139" s="38"/>
      <c r="GKT139" s="38"/>
      <c r="GKU139" s="38"/>
      <c r="GKV139" s="39"/>
      <c r="GKW139" s="40"/>
      <c r="GKX139" s="41"/>
      <c r="GKY139" s="41"/>
      <c r="GKZ139" s="41"/>
      <c r="GLA139" s="42"/>
      <c r="GLB139" s="41"/>
      <c r="GLC139" s="43"/>
      <c r="GLD139" s="44"/>
      <c r="GLE139" s="41"/>
      <c r="GLF139" s="41"/>
      <c r="GLG139" s="41"/>
      <c r="GLH139" s="38"/>
      <c r="GLI139" s="38"/>
      <c r="GLJ139" s="38"/>
      <c r="GLK139" s="38"/>
      <c r="GLL139" s="39"/>
      <c r="GLM139" s="40"/>
      <c r="GLN139" s="41"/>
      <c r="GLO139" s="41"/>
      <c r="GLP139" s="41"/>
      <c r="GLQ139" s="42"/>
      <c r="GLR139" s="41"/>
      <c r="GLS139" s="43"/>
      <c r="GLT139" s="44"/>
      <c r="GLU139" s="41"/>
      <c r="GLV139" s="41"/>
      <c r="GLW139" s="41"/>
      <c r="GLX139" s="38"/>
      <c r="GLY139" s="38"/>
      <c r="GLZ139" s="38"/>
      <c r="GMA139" s="38"/>
      <c r="GMB139" s="39"/>
      <c r="GMC139" s="40"/>
      <c r="GMD139" s="41"/>
      <c r="GME139" s="41"/>
      <c r="GMF139" s="41"/>
      <c r="GMG139" s="42"/>
      <c r="GMH139" s="41"/>
      <c r="GMI139" s="43"/>
      <c r="GMJ139" s="44"/>
      <c r="GMK139" s="41"/>
      <c r="GML139" s="41"/>
      <c r="GMM139" s="41"/>
      <c r="GMN139" s="38"/>
      <c r="GMO139" s="38"/>
      <c r="GMP139" s="38"/>
      <c r="GMQ139" s="38"/>
      <c r="GMR139" s="39"/>
      <c r="GMS139" s="40"/>
      <c r="GMT139" s="41"/>
      <c r="GMU139" s="41"/>
      <c r="GMV139" s="41"/>
      <c r="GMW139" s="42"/>
      <c r="GMX139" s="41"/>
      <c r="GMY139" s="43"/>
      <c r="GMZ139" s="44"/>
      <c r="GNA139" s="41"/>
      <c r="GNB139" s="41"/>
      <c r="GNC139" s="41"/>
      <c r="GND139" s="38"/>
      <c r="GNE139" s="38"/>
      <c r="GNF139" s="38"/>
      <c r="GNG139" s="38"/>
      <c r="GNH139" s="39"/>
      <c r="GNI139" s="40"/>
      <c r="GNJ139" s="41"/>
      <c r="GNK139" s="41"/>
      <c r="GNL139" s="41"/>
      <c r="GNM139" s="42"/>
      <c r="GNN139" s="41"/>
      <c r="GNO139" s="43"/>
      <c r="GNP139" s="44"/>
      <c r="GNQ139" s="41"/>
      <c r="GNR139" s="41"/>
      <c r="GNS139" s="41"/>
      <c r="GNT139" s="38"/>
      <c r="GNU139" s="38"/>
      <c r="GNV139" s="38"/>
      <c r="GNW139" s="38"/>
      <c r="GNX139" s="39"/>
      <c r="GNY139" s="40"/>
      <c r="GNZ139" s="41"/>
      <c r="GOA139" s="41"/>
      <c r="GOB139" s="41"/>
      <c r="GOC139" s="42"/>
      <c r="GOD139" s="41"/>
      <c r="GOE139" s="43"/>
      <c r="GOF139" s="44"/>
      <c r="GOG139" s="41"/>
      <c r="GOH139" s="41"/>
      <c r="GOI139" s="41"/>
      <c r="GOJ139" s="38"/>
      <c r="GOK139" s="38"/>
      <c r="GOL139" s="38"/>
      <c r="GOM139" s="38"/>
      <c r="GON139" s="39"/>
      <c r="GOO139" s="40"/>
      <c r="GOP139" s="41"/>
      <c r="GOQ139" s="41"/>
      <c r="GOR139" s="41"/>
      <c r="GOS139" s="42"/>
      <c r="GOT139" s="41"/>
      <c r="GOU139" s="43"/>
      <c r="GOV139" s="44"/>
      <c r="GOW139" s="41"/>
      <c r="GOX139" s="41"/>
      <c r="GOY139" s="41"/>
      <c r="GOZ139" s="38"/>
      <c r="GPA139" s="38"/>
      <c r="GPB139" s="38"/>
      <c r="GPC139" s="38"/>
      <c r="GPD139" s="39"/>
      <c r="GPE139" s="40"/>
      <c r="GPF139" s="41"/>
      <c r="GPG139" s="41"/>
      <c r="GPH139" s="41"/>
      <c r="GPI139" s="42"/>
      <c r="GPJ139" s="41"/>
      <c r="GPK139" s="43"/>
      <c r="GPL139" s="44"/>
      <c r="GPM139" s="41"/>
      <c r="GPN139" s="41"/>
      <c r="GPO139" s="41"/>
      <c r="GPP139" s="38"/>
      <c r="GPQ139" s="38"/>
      <c r="GPR139" s="38"/>
      <c r="GPS139" s="38"/>
      <c r="GPT139" s="39"/>
      <c r="GPU139" s="40"/>
      <c r="GPV139" s="41"/>
      <c r="GPW139" s="41"/>
      <c r="GPX139" s="41"/>
      <c r="GPY139" s="42"/>
      <c r="GPZ139" s="41"/>
      <c r="GQA139" s="43"/>
      <c r="GQB139" s="44"/>
      <c r="GQC139" s="41"/>
      <c r="GQD139" s="41"/>
      <c r="GQE139" s="41"/>
      <c r="GQF139" s="38"/>
      <c r="GQG139" s="38"/>
      <c r="GQH139" s="38"/>
      <c r="GQI139" s="38"/>
      <c r="GQJ139" s="39"/>
      <c r="GQK139" s="40"/>
      <c r="GQL139" s="41"/>
      <c r="GQM139" s="41"/>
      <c r="GQN139" s="41"/>
      <c r="GQO139" s="42"/>
      <c r="GQP139" s="41"/>
      <c r="GQQ139" s="43"/>
      <c r="GQR139" s="44"/>
      <c r="GQS139" s="41"/>
      <c r="GQT139" s="41"/>
      <c r="GQU139" s="41"/>
      <c r="GQV139" s="38"/>
      <c r="GQW139" s="38"/>
      <c r="GQX139" s="38"/>
      <c r="GQY139" s="38"/>
      <c r="GQZ139" s="39"/>
      <c r="GRA139" s="40"/>
      <c r="GRB139" s="41"/>
      <c r="GRC139" s="41"/>
      <c r="GRD139" s="41"/>
      <c r="GRE139" s="42"/>
      <c r="GRF139" s="41"/>
      <c r="GRG139" s="43"/>
      <c r="GRH139" s="44"/>
      <c r="GRI139" s="41"/>
      <c r="GRJ139" s="41"/>
      <c r="GRK139" s="41"/>
      <c r="GRL139" s="38"/>
      <c r="GRM139" s="38"/>
      <c r="GRN139" s="38"/>
      <c r="GRO139" s="38"/>
      <c r="GRP139" s="39"/>
      <c r="GRQ139" s="40"/>
      <c r="GRR139" s="41"/>
      <c r="GRS139" s="41"/>
      <c r="GRT139" s="41"/>
      <c r="GRU139" s="42"/>
      <c r="GRV139" s="41"/>
      <c r="GRW139" s="43"/>
      <c r="GRX139" s="44"/>
      <c r="GRY139" s="41"/>
      <c r="GRZ139" s="41"/>
      <c r="GSA139" s="41"/>
      <c r="GSB139" s="38"/>
      <c r="GSC139" s="38"/>
      <c r="GSD139" s="38"/>
      <c r="GSE139" s="38"/>
      <c r="GSF139" s="39"/>
      <c r="GSG139" s="40"/>
      <c r="GSH139" s="41"/>
      <c r="GSI139" s="41"/>
      <c r="GSJ139" s="41"/>
      <c r="GSK139" s="42"/>
      <c r="GSL139" s="41"/>
      <c r="GSM139" s="43"/>
      <c r="GSN139" s="44"/>
      <c r="GSO139" s="41"/>
      <c r="GSP139" s="41"/>
      <c r="GSQ139" s="41"/>
      <c r="GSR139" s="38"/>
      <c r="GSS139" s="38"/>
      <c r="GST139" s="38"/>
      <c r="GSU139" s="38"/>
      <c r="GSV139" s="39"/>
      <c r="GSW139" s="40"/>
      <c r="GSX139" s="41"/>
      <c r="GSY139" s="41"/>
      <c r="GSZ139" s="41"/>
      <c r="GTA139" s="42"/>
      <c r="GTB139" s="41"/>
      <c r="GTC139" s="43"/>
      <c r="GTD139" s="44"/>
      <c r="GTE139" s="41"/>
      <c r="GTF139" s="41"/>
      <c r="GTG139" s="41"/>
      <c r="GTH139" s="38"/>
      <c r="GTI139" s="38"/>
      <c r="GTJ139" s="38"/>
      <c r="GTK139" s="38"/>
      <c r="GTL139" s="39"/>
      <c r="GTM139" s="40"/>
      <c r="GTN139" s="41"/>
      <c r="GTO139" s="41"/>
      <c r="GTP139" s="41"/>
      <c r="GTQ139" s="42"/>
      <c r="GTR139" s="41"/>
      <c r="GTS139" s="43"/>
      <c r="GTT139" s="44"/>
      <c r="GTU139" s="41"/>
      <c r="GTV139" s="41"/>
      <c r="GTW139" s="41"/>
      <c r="GTX139" s="38"/>
      <c r="GTY139" s="38"/>
      <c r="GTZ139" s="38"/>
      <c r="GUA139" s="38"/>
      <c r="GUB139" s="39"/>
      <c r="GUC139" s="40"/>
      <c r="GUD139" s="41"/>
      <c r="GUE139" s="41"/>
      <c r="GUF139" s="41"/>
      <c r="GUG139" s="42"/>
      <c r="GUH139" s="41"/>
      <c r="GUI139" s="43"/>
      <c r="GUJ139" s="44"/>
      <c r="GUK139" s="41"/>
      <c r="GUL139" s="41"/>
      <c r="GUM139" s="41"/>
      <c r="GUN139" s="38"/>
      <c r="GUO139" s="38"/>
      <c r="GUP139" s="38"/>
      <c r="GUQ139" s="38"/>
      <c r="GUR139" s="39"/>
      <c r="GUS139" s="40"/>
      <c r="GUT139" s="41"/>
      <c r="GUU139" s="41"/>
      <c r="GUV139" s="41"/>
      <c r="GUW139" s="42"/>
      <c r="GUX139" s="41"/>
      <c r="GUY139" s="43"/>
      <c r="GUZ139" s="44"/>
      <c r="GVA139" s="41"/>
      <c r="GVB139" s="41"/>
      <c r="GVC139" s="41"/>
      <c r="GVD139" s="38"/>
      <c r="GVE139" s="38"/>
      <c r="GVF139" s="38"/>
      <c r="GVG139" s="38"/>
      <c r="GVH139" s="39"/>
      <c r="GVI139" s="40"/>
      <c r="GVJ139" s="41"/>
      <c r="GVK139" s="41"/>
      <c r="GVL139" s="41"/>
      <c r="GVM139" s="42"/>
      <c r="GVN139" s="41"/>
      <c r="GVO139" s="43"/>
      <c r="GVP139" s="44"/>
      <c r="GVQ139" s="41"/>
      <c r="GVR139" s="41"/>
      <c r="GVS139" s="41"/>
      <c r="GVT139" s="38"/>
      <c r="GVU139" s="38"/>
      <c r="GVV139" s="38"/>
      <c r="GVW139" s="38"/>
      <c r="GVX139" s="39"/>
      <c r="GVY139" s="40"/>
      <c r="GVZ139" s="41"/>
      <c r="GWA139" s="41"/>
      <c r="GWB139" s="41"/>
      <c r="GWC139" s="42"/>
      <c r="GWD139" s="41"/>
      <c r="GWE139" s="43"/>
      <c r="GWF139" s="44"/>
      <c r="GWG139" s="41"/>
      <c r="GWH139" s="41"/>
      <c r="GWI139" s="41"/>
      <c r="GWJ139" s="38"/>
      <c r="GWK139" s="38"/>
      <c r="GWL139" s="38"/>
      <c r="GWM139" s="38"/>
      <c r="GWN139" s="39"/>
      <c r="GWO139" s="40"/>
      <c r="GWP139" s="41"/>
      <c r="GWQ139" s="41"/>
      <c r="GWR139" s="41"/>
      <c r="GWS139" s="42"/>
      <c r="GWT139" s="41"/>
      <c r="GWU139" s="43"/>
      <c r="GWV139" s="44"/>
      <c r="GWW139" s="41"/>
      <c r="GWX139" s="41"/>
      <c r="GWY139" s="41"/>
      <c r="GWZ139" s="38"/>
      <c r="GXA139" s="38"/>
      <c r="GXB139" s="38"/>
      <c r="GXC139" s="38"/>
      <c r="GXD139" s="39"/>
      <c r="GXE139" s="40"/>
      <c r="GXF139" s="41"/>
      <c r="GXG139" s="41"/>
      <c r="GXH139" s="41"/>
      <c r="GXI139" s="42"/>
      <c r="GXJ139" s="41"/>
      <c r="GXK139" s="43"/>
      <c r="GXL139" s="44"/>
      <c r="GXM139" s="41"/>
      <c r="GXN139" s="41"/>
      <c r="GXO139" s="41"/>
      <c r="GXP139" s="38"/>
      <c r="GXQ139" s="38"/>
      <c r="GXR139" s="38"/>
      <c r="GXS139" s="38"/>
      <c r="GXT139" s="39"/>
      <c r="GXU139" s="40"/>
      <c r="GXV139" s="41"/>
      <c r="GXW139" s="41"/>
      <c r="GXX139" s="41"/>
      <c r="GXY139" s="42"/>
      <c r="GXZ139" s="41"/>
      <c r="GYA139" s="43"/>
      <c r="GYB139" s="44"/>
      <c r="GYC139" s="41"/>
      <c r="GYD139" s="41"/>
      <c r="GYE139" s="41"/>
      <c r="GYF139" s="38"/>
      <c r="GYG139" s="38"/>
      <c r="GYH139" s="38"/>
      <c r="GYI139" s="38"/>
      <c r="GYJ139" s="39"/>
      <c r="GYK139" s="40"/>
      <c r="GYL139" s="41"/>
      <c r="GYM139" s="41"/>
      <c r="GYN139" s="41"/>
      <c r="GYO139" s="42"/>
      <c r="GYP139" s="41"/>
      <c r="GYQ139" s="43"/>
      <c r="GYR139" s="44"/>
      <c r="GYS139" s="41"/>
      <c r="GYT139" s="41"/>
      <c r="GYU139" s="41"/>
      <c r="GYV139" s="38"/>
      <c r="GYW139" s="38"/>
      <c r="GYX139" s="38"/>
      <c r="GYY139" s="38"/>
      <c r="GYZ139" s="39"/>
      <c r="GZA139" s="40"/>
      <c r="GZB139" s="41"/>
      <c r="GZC139" s="41"/>
      <c r="GZD139" s="41"/>
      <c r="GZE139" s="42"/>
      <c r="GZF139" s="41"/>
      <c r="GZG139" s="43"/>
      <c r="GZH139" s="44"/>
      <c r="GZI139" s="41"/>
      <c r="GZJ139" s="41"/>
      <c r="GZK139" s="41"/>
      <c r="GZL139" s="38"/>
      <c r="GZM139" s="38"/>
      <c r="GZN139" s="38"/>
      <c r="GZO139" s="38"/>
      <c r="GZP139" s="39"/>
      <c r="GZQ139" s="40"/>
      <c r="GZR139" s="41"/>
      <c r="GZS139" s="41"/>
      <c r="GZT139" s="41"/>
      <c r="GZU139" s="42"/>
      <c r="GZV139" s="41"/>
      <c r="GZW139" s="43"/>
      <c r="GZX139" s="44"/>
      <c r="GZY139" s="41"/>
      <c r="GZZ139" s="41"/>
      <c r="HAA139" s="41"/>
      <c r="HAB139" s="38"/>
      <c r="HAC139" s="38"/>
      <c r="HAD139" s="38"/>
      <c r="HAE139" s="38"/>
      <c r="HAF139" s="39"/>
      <c r="HAG139" s="40"/>
      <c r="HAH139" s="41"/>
      <c r="HAI139" s="41"/>
      <c r="HAJ139" s="41"/>
      <c r="HAK139" s="42"/>
      <c r="HAL139" s="41"/>
      <c r="HAM139" s="43"/>
      <c r="HAN139" s="44"/>
      <c r="HAO139" s="41"/>
      <c r="HAP139" s="41"/>
      <c r="HAQ139" s="41"/>
      <c r="HAR139" s="38"/>
      <c r="HAS139" s="38"/>
      <c r="HAT139" s="38"/>
      <c r="HAU139" s="38"/>
      <c r="HAV139" s="39"/>
      <c r="HAW139" s="40"/>
      <c r="HAX139" s="41"/>
      <c r="HAY139" s="41"/>
      <c r="HAZ139" s="41"/>
      <c r="HBA139" s="42"/>
      <c r="HBB139" s="41"/>
      <c r="HBC139" s="43"/>
      <c r="HBD139" s="44"/>
      <c r="HBE139" s="41"/>
      <c r="HBF139" s="41"/>
      <c r="HBG139" s="41"/>
      <c r="HBH139" s="38"/>
      <c r="HBI139" s="38"/>
      <c r="HBJ139" s="38"/>
      <c r="HBK139" s="38"/>
      <c r="HBL139" s="39"/>
      <c r="HBM139" s="40"/>
      <c r="HBN139" s="41"/>
      <c r="HBO139" s="41"/>
      <c r="HBP139" s="41"/>
      <c r="HBQ139" s="42"/>
      <c r="HBR139" s="41"/>
      <c r="HBS139" s="43"/>
      <c r="HBT139" s="44"/>
      <c r="HBU139" s="41"/>
      <c r="HBV139" s="41"/>
      <c r="HBW139" s="41"/>
      <c r="HBX139" s="38"/>
      <c r="HBY139" s="38"/>
      <c r="HBZ139" s="38"/>
      <c r="HCA139" s="38"/>
      <c r="HCB139" s="39"/>
      <c r="HCC139" s="40"/>
      <c r="HCD139" s="41"/>
      <c r="HCE139" s="41"/>
      <c r="HCF139" s="41"/>
      <c r="HCG139" s="42"/>
      <c r="HCH139" s="41"/>
      <c r="HCI139" s="43"/>
      <c r="HCJ139" s="44"/>
      <c r="HCK139" s="41"/>
      <c r="HCL139" s="41"/>
      <c r="HCM139" s="41"/>
      <c r="HCN139" s="38"/>
      <c r="HCO139" s="38"/>
      <c r="HCP139" s="38"/>
      <c r="HCQ139" s="38"/>
      <c r="HCR139" s="39"/>
      <c r="HCS139" s="40"/>
      <c r="HCT139" s="41"/>
      <c r="HCU139" s="41"/>
      <c r="HCV139" s="41"/>
      <c r="HCW139" s="42"/>
      <c r="HCX139" s="41"/>
      <c r="HCY139" s="43"/>
      <c r="HCZ139" s="44"/>
      <c r="HDA139" s="41"/>
      <c r="HDB139" s="41"/>
      <c r="HDC139" s="41"/>
      <c r="HDD139" s="38"/>
      <c r="HDE139" s="38"/>
      <c r="HDF139" s="38"/>
      <c r="HDG139" s="38"/>
      <c r="HDH139" s="39"/>
      <c r="HDI139" s="40"/>
      <c r="HDJ139" s="41"/>
      <c r="HDK139" s="41"/>
      <c r="HDL139" s="41"/>
      <c r="HDM139" s="42"/>
      <c r="HDN139" s="41"/>
      <c r="HDO139" s="43"/>
      <c r="HDP139" s="44"/>
      <c r="HDQ139" s="41"/>
      <c r="HDR139" s="41"/>
      <c r="HDS139" s="41"/>
      <c r="HDT139" s="38"/>
      <c r="HDU139" s="38"/>
      <c r="HDV139" s="38"/>
      <c r="HDW139" s="38"/>
      <c r="HDX139" s="39"/>
      <c r="HDY139" s="40"/>
      <c r="HDZ139" s="41"/>
      <c r="HEA139" s="41"/>
      <c r="HEB139" s="41"/>
      <c r="HEC139" s="42"/>
      <c r="HED139" s="41"/>
      <c r="HEE139" s="43"/>
      <c r="HEF139" s="44"/>
      <c r="HEG139" s="41"/>
      <c r="HEH139" s="41"/>
      <c r="HEI139" s="41"/>
      <c r="HEJ139" s="38"/>
      <c r="HEK139" s="38"/>
      <c r="HEL139" s="38"/>
      <c r="HEM139" s="38"/>
      <c r="HEN139" s="39"/>
      <c r="HEO139" s="40"/>
      <c r="HEP139" s="41"/>
      <c r="HEQ139" s="41"/>
      <c r="HER139" s="41"/>
      <c r="HES139" s="42"/>
      <c r="HET139" s="41"/>
      <c r="HEU139" s="43"/>
      <c r="HEV139" s="44"/>
      <c r="HEW139" s="41"/>
      <c r="HEX139" s="41"/>
      <c r="HEY139" s="41"/>
      <c r="HEZ139" s="38"/>
      <c r="HFA139" s="38"/>
      <c r="HFB139" s="38"/>
      <c r="HFC139" s="38"/>
      <c r="HFD139" s="39"/>
      <c r="HFE139" s="40"/>
      <c r="HFF139" s="41"/>
      <c r="HFG139" s="41"/>
      <c r="HFH139" s="41"/>
      <c r="HFI139" s="42"/>
      <c r="HFJ139" s="41"/>
      <c r="HFK139" s="43"/>
      <c r="HFL139" s="44"/>
      <c r="HFM139" s="41"/>
      <c r="HFN139" s="41"/>
      <c r="HFO139" s="41"/>
      <c r="HFP139" s="38"/>
      <c r="HFQ139" s="38"/>
      <c r="HFR139" s="38"/>
      <c r="HFS139" s="38"/>
      <c r="HFT139" s="39"/>
      <c r="HFU139" s="40"/>
      <c r="HFV139" s="41"/>
      <c r="HFW139" s="41"/>
      <c r="HFX139" s="41"/>
      <c r="HFY139" s="42"/>
      <c r="HFZ139" s="41"/>
      <c r="HGA139" s="43"/>
      <c r="HGB139" s="44"/>
      <c r="HGC139" s="41"/>
      <c r="HGD139" s="41"/>
      <c r="HGE139" s="41"/>
      <c r="HGF139" s="38"/>
      <c r="HGG139" s="38"/>
      <c r="HGH139" s="38"/>
      <c r="HGI139" s="38"/>
      <c r="HGJ139" s="39"/>
      <c r="HGK139" s="40"/>
      <c r="HGL139" s="41"/>
      <c r="HGM139" s="41"/>
      <c r="HGN139" s="41"/>
      <c r="HGO139" s="42"/>
      <c r="HGP139" s="41"/>
      <c r="HGQ139" s="43"/>
      <c r="HGR139" s="44"/>
      <c r="HGS139" s="41"/>
      <c r="HGT139" s="41"/>
      <c r="HGU139" s="41"/>
      <c r="HGV139" s="38"/>
      <c r="HGW139" s="38"/>
      <c r="HGX139" s="38"/>
      <c r="HGY139" s="38"/>
      <c r="HGZ139" s="39"/>
      <c r="HHA139" s="40"/>
      <c r="HHB139" s="41"/>
      <c r="HHC139" s="41"/>
      <c r="HHD139" s="41"/>
      <c r="HHE139" s="42"/>
      <c r="HHF139" s="41"/>
      <c r="HHG139" s="43"/>
      <c r="HHH139" s="44"/>
      <c r="HHI139" s="41"/>
      <c r="HHJ139" s="41"/>
      <c r="HHK139" s="41"/>
      <c r="HHL139" s="38"/>
      <c r="HHM139" s="38"/>
      <c r="HHN139" s="38"/>
      <c r="HHO139" s="38"/>
      <c r="HHP139" s="39"/>
      <c r="HHQ139" s="40"/>
      <c r="HHR139" s="41"/>
      <c r="HHS139" s="41"/>
      <c r="HHT139" s="41"/>
      <c r="HHU139" s="42"/>
      <c r="HHV139" s="41"/>
      <c r="HHW139" s="43"/>
      <c r="HHX139" s="44"/>
      <c r="HHY139" s="41"/>
      <c r="HHZ139" s="41"/>
      <c r="HIA139" s="41"/>
      <c r="HIB139" s="38"/>
      <c r="HIC139" s="38"/>
      <c r="HID139" s="38"/>
      <c r="HIE139" s="38"/>
      <c r="HIF139" s="39"/>
      <c r="HIG139" s="40"/>
      <c r="HIH139" s="41"/>
      <c r="HII139" s="41"/>
      <c r="HIJ139" s="41"/>
      <c r="HIK139" s="42"/>
      <c r="HIL139" s="41"/>
      <c r="HIM139" s="43"/>
      <c r="HIN139" s="44"/>
      <c r="HIO139" s="41"/>
      <c r="HIP139" s="41"/>
      <c r="HIQ139" s="41"/>
      <c r="HIR139" s="38"/>
      <c r="HIS139" s="38"/>
      <c r="HIT139" s="38"/>
      <c r="HIU139" s="38"/>
      <c r="HIV139" s="39"/>
      <c r="HIW139" s="40"/>
      <c r="HIX139" s="41"/>
      <c r="HIY139" s="41"/>
      <c r="HIZ139" s="41"/>
      <c r="HJA139" s="42"/>
      <c r="HJB139" s="41"/>
      <c r="HJC139" s="43"/>
      <c r="HJD139" s="44"/>
      <c r="HJE139" s="41"/>
      <c r="HJF139" s="41"/>
      <c r="HJG139" s="41"/>
      <c r="HJH139" s="38"/>
      <c r="HJI139" s="38"/>
      <c r="HJJ139" s="38"/>
      <c r="HJK139" s="38"/>
      <c r="HJL139" s="39"/>
      <c r="HJM139" s="40"/>
      <c r="HJN139" s="41"/>
      <c r="HJO139" s="41"/>
      <c r="HJP139" s="41"/>
      <c r="HJQ139" s="42"/>
      <c r="HJR139" s="41"/>
      <c r="HJS139" s="43"/>
      <c r="HJT139" s="44"/>
      <c r="HJU139" s="41"/>
      <c r="HJV139" s="41"/>
      <c r="HJW139" s="41"/>
      <c r="HJX139" s="38"/>
      <c r="HJY139" s="38"/>
      <c r="HJZ139" s="38"/>
      <c r="HKA139" s="38"/>
      <c r="HKB139" s="39"/>
      <c r="HKC139" s="40"/>
      <c r="HKD139" s="41"/>
      <c r="HKE139" s="41"/>
      <c r="HKF139" s="41"/>
      <c r="HKG139" s="42"/>
      <c r="HKH139" s="41"/>
      <c r="HKI139" s="43"/>
      <c r="HKJ139" s="44"/>
      <c r="HKK139" s="41"/>
      <c r="HKL139" s="41"/>
      <c r="HKM139" s="41"/>
      <c r="HKN139" s="38"/>
      <c r="HKO139" s="38"/>
      <c r="HKP139" s="38"/>
      <c r="HKQ139" s="38"/>
      <c r="HKR139" s="39"/>
      <c r="HKS139" s="40"/>
      <c r="HKT139" s="41"/>
      <c r="HKU139" s="41"/>
      <c r="HKV139" s="41"/>
      <c r="HKW139" s="42"/>
      <c r="HKX139" s="41"/>
      <c r="HKY139" s="43"/>
      <c r="HKZ139" s="44"/>
      <c r="HLA139" s="41"/>
      <c r="HLB139" s="41"/>
      <c r="HLC139" s="41"/>
      <c r="HLD139" s="38"/>
      <c r="HLE139" s="38"/>
      <c r="HLF139" s="38"/>
      <c r="HLG139" s="38"/>
      <c r="HLH139" s="39"/>
      <c r="HLI139" s="40"/>
      <c r="HLJ139" s="41"/>
      <c r="HLK139" s="41"/>
      <c r="HLL139" s="41"/>
      <c r="HLM139" s="42"/>
      <c r="HLN139" s="41"/>
      <c r="HLO139" s="43"/>
      <c r="HLP139" s="44"/>
      <c r="HLQ139" s="41"/>
      <c r="HLR139" s="41"/>
      <c r="HLS139" s="41"/>
      <c r="HLT139" s="38"/>
      <c r="HLU139" s="38"/>
      <c r="HLV139" s="38"/>
      <c r="HLW139" s="38"/>
      <c r="HLX139" s="39"/>
      <c r="HLY139" s="40"/>
      <c r="HLZ139" s="41"/>
      <c r="HMA139" s="41"/>
      <c r="HMB139" s="41"/>
      <c r="HMC139" s="42"/>
      <c r="HMD139" s="41"/>
      <c r="HME139" s="43"/>
      <c r="HMF139" s="44"/>
      <c r="HMG139" s="41"/>
      <c r="HMH139" s="41"/>
      <c r="HMI139" s="41"/>
      <c r="HMJ139" s="38"/>
      <c r="HMK139" s="38"/>
      <c r="HML139" s="38"/>
      <c r="HMM139" s="38"/>
      <c r="HMN139" s="39"/>
      <c r="HMO139" s="40"/>
      <c r="HMP139" s="41"/>
      <c r="HMQ139" s="41"/>
      <c r="HMR139" s="41"/>
      <c r="HMS139" s="42"/>
      <c r="HMT139" s="41"/>
      <c r="HMU139" s="43"/>
      <c r="HMV139" s="44"/>
      <c r="HMW139" s="41"/>
      <c r="HMX139" s="41"/>
      <c r="HMY139" s="41"/>
      <c r="HMZ139" s="38"/>
      <c r="HNA139" s="38"/>
      <c r="HNB139" s="38"/>
      <c r="HNC139" s="38"/>
      <c r="HND139" s="39"/>
      <c r="HNE139" s="40"/>
      <c r="HNF139" s="41"/>
      <c r="HNG139" s="41"/>
      <c r="HNH139" s="41"/>
      <c r="HNI139" s="42"/>
      <c r="HNJ139" s="41"/>
      <c r="HNK139" s="43"/>
      <c r="HNL139" s="44"/>
      <c r="HNM139" s="41"/>
      <c r="HNN139" s="41"/>
      <c r="HNO139" s="41"/>
      <c r="HNP139" s="38"/>
      <c r="HNQ139" s="38"/>
      <c r="HNR139" s="38"/>
      <c r="HNS139" s="38"/>
      <c r="HNT139" s="39"/>
      <c r="HNU139" s="40"/>
      <c r="HNV139" s="41"/>
      <c r="HNW139" s="41"/>
      <c r="HNX139" s="41"/>
      <c r="HNY139" s="42"/>
      <c r="HNZ139" s="41"/>
      <c r="HOA139" s="43"/>
      <c r="HOB139" s="44"/>
      <c r="HOC139" s="41"/>
      <c r="HOD139" s="41"/>
      <c r="HOE139" s="41"/>
      <c r="HOF139" s="38"/>
      <c r="HOG139" s="38"/>
      <c r="HOH139" s="38"/>
      <c r="HOI139" s="38"/>
      <c r="HOJ139" s="39"/>
      <c r="HOK139" s="40"/>
      <c r="HOL139" s="41"/>
      <c r="HOM139" s="41"/>
      <c r="HON139" s="41"/>
      <c r="HOO139" s="42"/>
      <c r="HOP139" s="41"/>
      <c r="HOQ139" s="43"/>
      <c r="HOR139" s="44"/>
      <c r="HOS139" s="41"/>
      <c r="HOT139" s="41"/>
      <c r="HOU139" s="41"/>
      <c r="HOV139" s="38"/>
      <c r="HOW139" s="38"/>
      <c r="HOX139" s="38"/>
      <c r="HOY139" s="38"/>
      <c r="HOZ139" s="39"/>
      <c r="HPA139" s="40"/>
      <c r="HPB139" s="41"/>
      <c r="HPC139" s="41"/>
      <c r="HPD139" s="41"/>
      <c r="HPE139" s="42"/>
      <c r="HPF139" s="41"/>
      <c r="HPG139" s="43"/>
      <c r="HPH139" s="44"/>
      <c r="HPI139" s="41"/>
      <c r="HPJ139" s="41"/>
      <c r="HPK139" s="41"/>
      <c r="HPL139" s="38"/>
      <c r="HPM139" s="38"/>
      <c r="HPN139" s="38"/>
      <c r="HPO139" s="38"/>
      <c r="HPP139" s="39"/>
      <c r="HPQ139" s="40"/>
      <c r="HPR139" s="41"/>
      <c r="HPS139" s="41"/>
      <c r="HPT139" s="41"/>
      <c r="HPU139" s="42"/>
      <c r="HPV139" s="41"/>
      <c r="HPW139" s="43"/>
      <c r="HPX139" s="44"/>
      <c r="HPY139" s="41"/>
      <c r="HPZ139" s="41"/>
      <c r="HQA139" s="41"/>
      <c r="HQB139" s="38"/>
      <c r="HQC139" s="38"/>
      <c r="HQD139" s="38"/>
      <c r="HQE139" s="38"/>
      <c r="HQF139" s="39"/>
      <c r="HQG139" s="40"/>
      <c r="HQH139" s="41"/>
      <c r="HQI139" s="41"/>
      <c r="HQJ139" s="41"/>
      <c r="HQK139" s="42"/>
      <c r="HQL139" s="41"/>
      <c r="HQM139" s="43"/>
      <c r="HQN139" s="44"/>
      <c r="HQO139" s="41"/>
      <c r="HQP139" s="41"/>
      <c r="HQQ139" s="41"/>
      <c r="HQR139" s="38"/>
      <c r="HQS139" s="38"/>
      <c r="HQT139" s="38"/>
      <c r="HQU139" s="38"/>
      <c r="HQV139" s="39"/>
      <c r="HQW139" s="40"/>
      <c r="HQX139" s="41"/>
      <c r="HQY139" s="41"/>
      <c r="HQZ139" s="41"/>
      <c r="HRA139" s="42"/>
      <c r="HRB139" s="41"/>
      <c r="HRC139" s="43"/>
      <c r="HRD139" s="44"/>
      <c r="HRE139" s="41"/>
      <c r="HRF139" s="41"/>
      <c r="HRG139" s="41"/>
      <c r="HRH139" s="38"/>
      <c r="HRI139" s="38"/>
      <c r="HRJ139" s="38"/>
      <c r="HRK139" s="38"/>
      <c r="HRL139" s="39"/>
      <c r="HRM139" s="40"/>
      <c r="HRN139" s="41"/>
      <c r="HRO139" s="41"/>
      <c r="HRP139" s="41"/>
      <c r="HRQ139" s="42"/>
      <c r="HRR139" s="41"/>
      <c r="HRS139" s="43"/>
      <c r="HRT139" s="44"/>
      <c r="HRU139" s="41"/>
      <c r="HRV139" s="41"/>
      <c r="HRW139" s="41"/>
      <c r="HRX139" s="38"/>
      <c r="HRY139" s="38"/>
      <c r="HRZ139" s="38"/>
      <c r="HSA139" s="38"/>
      <c r="HSB139" s="39"/>
      <c r="HSC139" s="40"/>
      <c r="HSD139" s="41"/>
      <c r="HSE139" s="41"/>
      <c r="HSF139" s="41"/>
      <c r="HSG139" s="42"/>
      <c r="HSH139" s="41"/>
      <c r="HSI139" s="43"/>
      <c r="HSJ139" s="44"/>
      <c r="HSK139" s="41"/>
      <c r="HSL139" s="41"/>
      <c r="HSM139" s="41"/>
      <c r="HSN139" s="38"/>
      <c r="HSO139" s="38"/>
      <c r="HSP139" s="38"/>
      <c r="HSQ139" s="38"/>
      <c r="HSR139" s="39"/>
      <c r="HSS139" s="40"/>
      <c r="HST139" s="41"/>
      <c r="HSU139" s="41"/>
      <c r="HSV139" s="41"/>
      <c r="HSW139" s="42"/>
      <c r="HSX139" s="41"/>
      <c r="HSY139" s="43"/>
      <c r="HSZ139" s="44"/>
      <c r="HTA139" s="41"/>
      <c r="HTB139" s="41"/>
      <c r="HTC139" s="41"/>
      <c r="HTD139" s="38"/>
      <c r="HTE139" s="38"/>
      <c r="HTF139" s="38"/>
      <c r="HTG139" s="38"/>
      <c r="HTH139" s="39"/>
      <c r="HTI139" s="40"/>
      <c r="HTJ139" s="41"/>
      <c r="HTK139" s="41"/>
      <c r="HTL139" s="41"/>
      <c r="HTM139" s="42"/>
      <c r="HTN139" s="41"/>
      <c r="HTO139" s="43"/>
      <c r="HTP139" s="44"/>
      <c r="HTQ139" s="41"/>
      <c r="HTR139" s="41"/>
      <c r="HTS139" s="41"/>
      <c r="HTT139" s="38"/>
      <c r="HTU139" s="38"/>
      <c r="HTV139" s="38"/>
      <c r="HTW139" s="38"/>
      <c r="HTX139" s="39"/>
      <c r="HTY139" s="40"/>
      <c r="HTZ139" s="41"/>
      <c r="HUA139" s="41"/>
      <c r="HUB139" s="41"/>
      <c r="HUC139" s="42"/>
      <c r="HUD139" s="41"/>
      <c r="HUE139" s="43"/>
      <c r="HUF139" s="44"/>
      <c r="HUG139" s="41"/>
      <c r="HUH139" s="41"/>
      <c r="HUI139" s="41"/>
      <c r="HUJ139" s="38"/>
      <c r="HUK139" s="38"/>
      <c r="HUL139" s="38"/>
      <c r="HUM139" s="38"/>
      <c r="HUN139" s="39"/>
      <c r="HUO139" s="40"/>
      <c r="HUP139" s="41"/>
      <c r="HUQ139" s="41"/>
      <c r="HUR139" s="41"/>
      <c r="HUS139" s="42"/>
      <c r="HUT139" s="41"/>
      <c r="HUU139" s="43"/>
      <c r="HUV139" s="44"/>
      <c r="HUW139" s="41"/>
      <c r="HUX139" s="41"/>
      <c r="HUY139" s="41"/>
      <c r="HUZ139" s="38"/>
      <c r="HVA139" s="38"/>
      <c r="HVB139" s="38"/>
      <c r="HVC139" s="38"/>
      <c r="HVD139" s="39"/>
      <c r="HVE139" s="40"/>
      <c r="HVF139" s="41"/>
      <c r="HVG139" s="41"/>
      <c r="HVH139" s="41"/>
      <c r="HVI139" s="42"/>
      <c r="HVJ139" s="41"/>
      <c r="HVK139" s="43"/>
      <c r="HVL139" s="44"/>
      <c r="HVM139" s="41"/>
      <c r="HVN139" s="41"/>
      <c r="HVO139" s="41"/>
      <c r="HVP139" s="38"/>
      <c r="HVQ139" s="38"/>
      <c r="HVR139" s="38"/>
      <c r="HVS139" s="38"/>
      <c r="HVT139" s="39"/>
      <c r="HVU139" s="40"/>
      <c r="HVV139" s="41"/>
      <c r="HVW139" s="41"/>
      <c r="HVX139" s="41"/>
      <c r="HVY139" s="42"/>
      <c r="HVZ139" s="41"/>
      <c r="HWA139" s="43"/>
      <c r="HWB139" s="44"/>
      <c r="HWC139" s="41"/>
      <c r="HWD139" s="41"/>
      <c r="HWE139" s="41"/>
      <c r="HWF139" s="38"/>
      <c r="HWG139" s="38"/>
      <c r="HWH139" s="38"/>
      <c r="HWI139" s="38"/>
      <c r="HWJ139" s="39"/>
      <c r="HWK139" s="40"/>
      <c r="HWL139" s="41"/>
      <c r="HWM139" s="41"/>
      <c r="HWN139" s="41"/>
      <c r="HWO139" s="42"/>
      <c r="HWP139" s="41"/>
      <c r="HWQ139" s="43"/>
      <c r="HWR139" s="44"/>
      <c r="HWS139" s="41"/>
      <c r="HWT139" s="41"/>
      <c r="HWU139" s="41"/>
      <c r="HWV139" s="38"/>
      <c r="HWW139" s="38"/>
      <c r="HWX139" s="38"/>
      <c r="HWY139" s="38"/>
      <c r="HWZ139" s="39"/>
      <c r="HXA139" s="40"/>
      <c r="HXB139" s="41"/>
      <c r="HXC139" s="41"/>
      <c r="HXD139" s="41"/>
      <c r="HXE139" s="42"/>
      <c r="HXF139" s="41"/>
      <c r="HXG139" s="43"/>
      <c r="HXH139" s="44"/>
      <c r="HXI139" s="41"/>
      <c r="HXJ139" s="41"/>
      <c r="HXK139" s="41"/>
      <c r="HXL139" s="38"/>
      <c r="HXM139" s="38"/>
      <c r="HXN139" s="38"/>
      <c r="HXO139" s="38"/>
      <c r="HXP139" s="39"/>
      <c r="HXQ139" s="40"/>
      <c r="HXR139" s="41"/>
      <c r="HXS139" s="41"/>
      <c r="HXT139" s="41"/>
      <c r="HXU139" s="42"/>
      <c r="HXV139" s="41"/>
      <c r="HXW139" s="43"/>
      <c r="HXX139" s="44"/>
      <c r="HXY139" s="41"/>
      <c r="HXZ139" s="41"/>
      <c r="HYA139" s="41"/>
      <c r="HYB139" s="38"/>
      <c r="HYC139" s="38"/>
      <c r="HYD139" s="38"/>
      <c r="HYE139" s="38"/>
      <c r="HYF139" s="39"/>
      <c r="HYG139" s="40"/>
      <c r="HYH139" s="41"/>
      <c r="HYI139" s="41"/>
      <c r="HYJ139" s="41"/>
      <c r="HYK139" s="42"/>
      <c r="HYL139" s="41"/>
      <c r="HYM139" s="43"/>
      <c r="HYN139" s="44"/>
      <c r="HYO139" s="41"/>
      <c r="HYP139" s="41"/>
      <c r="HYQ139" s="41"/>
      <c r="HYR139" s="38"/>
      <c r="HYS139" s="38"/>
      <c r="HYT139" s="38"/>
      <c r="HYU139" s="38"/>
      <c r="HYV139" s="39"/>
      <c r="HYW139" s="40"/>
      <c r="HYX139" s="41"/>
      <c r="HYY139" s="41"/>
      <c r="HYZ139" s="41"/>
      <c r="HZA139" s="42"/>
      <c r="HZB139" s="41"/>
      <c r="HZC139" s="43"/>
      <c r="HZD139" s="44"/>
      <c r="HZE139" s="41"/>
      <c r="HZF139" s="41"/>
      <c r="HZG139" s="41"/>
      <c r="HZH139" s="38"/>
      <c r="HZI139" s="38"/>
      <c r="HZJ139" s="38"/>
      <c r="HZK139" s="38"/>
      <c r="HZL139" s="39"/>
      <c r="HZM139" s="40"/>
      <c r="HZN139" s="41"/>
      <c r="HZO139" s="41"/>
      <c r="HZP139" s="41"/>
      <c r="HZQ139" s="42"/>
      <c r="HZR139" s="41"/>
      <c r="HZS139" s="43"/>
      <c r="HZT139" s="44"/>
      <c r="HZU139" s="41"/>
      <c r="HZV139" s="41"/>
      <c r="HZW139" s="41"/>
      <c r="HZX139" s="38"/>
      <c r="HZY139" s="38"/>
      <c r="HZZ139" s="38"/>
      <c r="IAA139" s="38"/>
      <c r="IAB139" s="39"/>
      <c r="IAC139" s="40"/>
      <c r="IAD139" s="41"/>
      <c r="IAE139" s="41"/>
      <c r="IAF139" s="41"/>
      <c r="IAG139" s="42"/>
      <c r="IAH139" s="41"/>
      <c r="IAI139" s="43"/>
      <c r="IAJ139" s="44"/>
      <c r="IAK139" s="41"/>
      <c r="IAL139" s="41"/>
      <c r="IAM139" s="41"/>
      <c r="IAN139" s="38"/>
      <c r="IAO139" s="38"/>
      <c r="IAP139" s="38"/>
      <c r="IAQ139" s="38"/>
      <c r="IAR139" s="39"/>
      <c r="IAS139" s="40"/>
      <c r="IAT139" s="41"/>
      <c r="IAU139" s="41"/>
      <c r="IAV139" s="41"/>
      <c r="IAW139" s="42"/>
      <c r="IAX139" s="41"/>
      <c r="IAY139" s="43"/>
      <c r="IAZ139" s="44"/>
      <c r="IBA139" s="41"/>
      <c r="IBB139" s="41"/>
      <c r="IBC139" s="41"/>
      <c r="IBD139" s="38"/>
      <c r="IBE139" s="38"/>
      <c r="IBF139" s="38"/>
      <c r="IBG139" s="38"/>
      <c r="IBH139" s="39"/>
      <c r="IBI139" s="40"/>
      <c r="IBJ139" s="41"/>
      <c r="IBK139" s="41"/>
      <c r="IBL139" s="41"/>
      <c r="IBM139" s="42"/>
      <c r="IBN139" s="41"/>
      <c r="IBO139" s="43"/>
      <c r="IBP139" s="44"/>
      <c r="IBQ139" s="41"/>
      <c r="IBR139" s="41"/>
      <c r="IBS139" s="41"/>
      <c r="IBT139" s="38"/>
      <c r="IBU139" s="38"/>
      <c r="IBV139" s="38"/>
      <c r="IBW139" s="38"/>
      <c r="IBX139" s="39"/>
      <c r="IBY139" s="40"/>
      <c r="IBZ139" s="41"/>
      <c r="ICA139" s="41"/>
      <c r="ICB139" s="41"/>
      <c r="ICC139" s="42"/>
      <c r="ICD139" s="41"/>
      <c r="ICE139" s="43"/>
      <c r="ICF139" s="44"/>
      <c r="ICG139" s="41"/>
      <c r="ICH139" s="41"/>
      <c r="ICI139" s="41"/>
      <c r="ICJ139" s="38"/>
      <c r="ICK139" s="38"/>
      <c r="ICL139" s="38"/>
      <c r="ICM139" s="38"/>
      <c r="ICN139" s="39"/>
      <c r="ICO139" s="40"/>
      <c r="ICP139" s="41"/>
      <c r="ICQ139" s="41"/>
      <c r="ICR139" s="41"/>
      <c r="ICS139" s="42"/>
      <c r="ICT139" s="41"/>
      <c r="ICU139" s="43"/>
      <c r="ICV139" s="44"/>
      <c r="ICW139" s="41"/>
      <c r="ICX139" s="41"/>
      <c r="ICY139" s="41"/>
      <c r="ICZ139" s="38"/>
      <c r="IDA139" s="38"/>
      <c r="IDB139" s="38"/>
      <c r="IDC139" s="38"/>
      <c r="IDD139" s="39"/>
      <c r="IDE139" s="40"/>
      <c r="IDF139" s="41"/>
      <c r="IDG139" s="41"/>
      <c r="IDH139" s="41"/>
      <c r="IDI139" s="42"/>
      <c r="IDJ139" s="41"/>
      <c r="IDK139" s="43"/>
      <c r="IDL139" s="44"/>
      <c r="IDM139" s="41"/>
      <c r="IDN139" s="41"/>
      <c r="IDO139" s="41"/>
      <c r="IDP139" s="38"/>
      <c r="IDQ139" s="38"/>
      <c r="IDR139" s="38"/>
      <c r="IDS139" s="38"/>
      <c r="IDT139" s="39"/>
      <c r="IDU139" s="40"/>
      <c r="IDV139" s="41"/>
      <c r="IDW139" s="41"/>
      <c r="IDX139" s="41"/>
      <c r="IDY139" s="42"/>
      <c r="IDZ139" s="41"/>
      <c r="IEA139" s="43"/>
      <c r="IEB139" s="44"/>
      <c r="IEC139" s="41"/>
      <c r="IED139" s="41"/>
      <c r="IEE139" s="41"/>
      <c r="IEF139" s="38"/>
      <c r="IEG139" s="38"/>
      <c r="IEH139" s="38"/>
      <c r="IEI139" s="38"/>
      <c r="IEJ139" s="39"/>
      <c r="IEK139" s="40"/>
      <c r="IEL139" s="41"/>
      <c r="IEM139" s="41"/>
      <c r="IEN139" s="41"/>
      <c r="IEO139" s="42"/>
      <c r="IEP139" s="41"/>
      <c r="IEQ139" s="43"/>
      <c r="IER139" s="44"/>
      <c r="IES139" s="41"/>
      <c r="IET139" s="41"/>
      <c r="IEU139" s="41"/>
      <c r="IEV139" s="38"/>
      <c r="IEW139" s="38"/>
      <c r="IEX139" s="38"/>
      <c r="IEY139" s="38"/>
      <c r="IEZ139" s="39"/>
      <c r="IFA139" s="40"/>
      <c r="IFB139" s="41"/>
      <c r="IFC139" s="41"/>
      <c r="IFD139" s="41"/>
      <c r="IFE139" s="42"/>
      <c r="IFF139" s="41"/>
      <c r="IFG139" s="43"/>
      <c r="IFH139" s="44"/>
      <c r="IFI139" s="41"/>
      <c r="IFJ139" s="41"/>
      <c r="IFK139" s="41"/>
      <c r="IFL139" s="38"/>
      <c r="IFM139" s="38"/>
      <c r="IFN139" s="38"/>
      <c r="IFO139" s="38"/>
      <c r="IFP139" s="39"/>
      <c r="IFQ139" s="40"/>
      <c r="IFR139" s="41"/>
      <c r="IFS139" s="41"/>
      <c r="IFT139" s="41"/>
      <c r="IFU139" s="42"/>
      <c r="IFV139" s="41"/>
      <c r="IFW139" s="43"/>
      <c r="IFX139" s="44"/>
      <c r="IFY139" s="41"/>
      <c r="IFZ139" s="41"/>
      <c r="IGA139" s="41"/>
      <c r="IGB139" s="38"/>
      <c r="IGC139" s="38"/>
      <c r="IGD139" s="38"/>
      <c r="IGE139" s="38"/>
      <c r="IGF139" s="39"/>
      <c r="IGG139" s="40"/>
      <c r="IGH139" s="41"/>
      <c r="IGI139" s="41"/>
      <c r="IGJ139" s="41"/>
      <c r="IGK139" s="42"/>
      <c r="IGL139" s="41"/>
      <c r="IGM139" s="43"/>
      <c r="IGN139" s="44"/>
      <c r="IGO139" s="41"/>
      <c r="IGP139" s="41"/>
      <c r="IGQ139" s="41"/>
      <c r="IGR139" s="38"/>
      <c r="IGS139" s="38"/>
      <c r="IGT139" s="38"/>
      <c r="IGU139" s="38"/>
      <c r="IGV139" s="39"/>
      <c r="IGW139" s="40"/>
      <c r="IGX139" s="41"/>
      <c r="IGY139" s="41"/>
      <c r="IGZ139" s="41"/>
      <c r="IHA139" s="42"/>
      <c r="IHB139" s="41"/>
      <c r="IHC139" s="43"/>
      <c r="IHD139" s="44"/>
      <c r="IHE139" s="41"/>
      <c r="IHF139" s="41"/>
      <c r="IHG139" s="41"/>
      <c r="IHH139" s="38"/>
      <c r="IHI139" s="38"/>
      <c r="IHJ139" s="38"/>
      <c r="IHK139" s="38"/>
      <c r="IHL139" s="39"/>
      <c r="IHM139" s="40"/>
      <c r="IHN139" s="41"/>
      <c r="IHO139" s="41"/>
      <c r="IHP139" s="41"/>
      <c r="IHQ139" s="42"/>
      <c r="IHR139" s="41"/>
      <c r="IHS139" s="43"/>
      <c r="IHT139" s="44"/>
      <c r="IHU139" s="41"/>
      <c r="IHV139" s="41"/>
      <c r="IHW139" s="41"/>
      <c r="IHX139" s="38"/>
      <c r="IHY139" s="38"/>
      <c r="IHZ139" s="38"/>
      <c r="IIA139" s="38"/>
      <c r="IIB139" s="39"/>
      <c r="IIC139" s="40"/>
      <c r="IID139" s="41"/>
      <c r="IIE139" s="41"/>
      <c r="IIF139" s="41"/>
      <c r="IIG139" s="42"/>
      <c r="IIH139" s="41"/>
      <c r="III139" s="43"/>
      <c r="IIJ139" s="44"/>
      <c r="IIK139" s="41"/>
      <c r="IIL139" s="41"/>
      <c r="IIM139" s="41"/>
      <c r="IIN139" s="38"/>
      <c r="IIO139" s="38"/>
      <c r="IIP139" s="38"/>
      <c r="IIQ139" s="38"/>
      <c r="IIR139" s="39"/>
      <c r="IIS139" s="40"/>
      <c r="IIT139" s="41"/>
      <c r="IIU139" s="41"/>
      <c r="IIV139" s="41"/>
      <c r="IIW139" s="42"/>
      <c r="IIX139" s="41"/>
      <c r="IIY139" s="43"/>
      <c r="IIZ139" s="44"/>
      <c r="IJA139" s="41"/>
      <c r="IJB139" s="41"/>
      <c r="IJC139" s="41"/>
      <c r="IJD139" s="38"/>
      <c r="IJE139" s="38"/>
      <c r="IJF139" s="38"/>
      <c r="IJG139" s="38"/>
      <c r="IJH139" s="39"/>
      <c r="IJI139" s="40"/>
      <c r="IJJ139" s="41"/>
      <c r="IJK139" s="41"/>
      <c r="IJL139" s="41"/>
      <c r="IJM139" s="42"/>
      <c r="IJN139" s="41"/>
      <c r="IJO139" s="43"/>
      <c r="IJP139" s="44"/>
      <c r="IJQ139" s="41"/>
      <c r="IJR139" s="41"/>
      <c r="IJS139" s="41"/>
      <c r="IJT139" s="38"/>
      <c r="IJU139" s="38"/>
      <c r="IJV139" s="38"/>
      <c r="IJW139" s="38"/>
      <c r="IJX139" s="39"/>
      <c r="IJY139" s="40"/>
      <c r="IJZ139" s="41"/>
      <c r="IKA139" s="41"/>
      <c r="IKB139" s="41"/>
      <c r="IKC139" s="42"/>
      <c r="IKD139" s="41"/>
      <c r="IKE139" s="43"/>
      <c r="IKF139" s="44"/>
      <c r="IKG139" s="41"/>
      <c r="IKH139" s="41"/>
      <c r="IKI139" s="41"/>
      <c r="IKJ139" s="38"/>
      <c r="IKK139" s="38"/>
      <c r="IKL139" s="38"/>
      <c r="IKM139" s="38"/>
      <c r="IKN139" s="39"/>
      <c r="IKO139" s="40"/>
      <c r="IKP139" s="41"/>
      <c r="IKQ139" s="41"/>
      <c r="IKR139" s="41"/>
      <c r="IKS139" s="42"/>
      <c r="IKT139" s="41"/>
      <c r="IKU139" s="43"/>
      <c r="IKV139" s="44"/>
      <c r="IKW139" s="41"/>
      <c r="IKX139" s="41"/>
      <c r="IKY139" s="41"/>
      <c r="IKZ139" s="38"/>
      <c r="ILA139" s="38"/>
      <c r="ILB139" s="38"/>
      <c r="ILC139" s="38"/>
      <c r="ILD139" s="39"/>
      <c r="ILE139" s="40"/>
      <c r="ILF139" s="41"/>
      <c r="ILG139" s="41"/>
      <c r="ILH139" s="41"/>
      <c r="ILI139" s="42"/>
      <c r="ILJ139" s="41"/>
      <c r="ILK139" s="43"/>
      <c r="ILL139" s="44"/>
      <c r="ILM139" s="41"/>
      <c r="ILN139" s="41"/>
      <c r="ILO139" s="41"/>
      <c r="ILP139" s="38"/>
      <c r="ILQ139" s="38"/>
      <c r="ILR139" s="38"/>
      <c r="ILS139" s="38"/>
      <c r="ILT139" s="39"/>
      <c r="ILU139" s="40"/>
      <c r="ILV139" s="41"/>
      <c r="ILW139" s="41"/>
      <c r="ILX139" s="41"/>
      <c r="ILY139" s="42"/>
      <c r="ILZ139" s="41"/>
      <c r="IMA139" s="43"/>
      <c r="IMB139" s="44"/>
      <c r="IMC139" s="41"/>
      <c r="IMD139" s="41"/>
      <c r="IME139" s="41"/>
      <c r="IMF139" s="38"/>
      <c r="IMG139" s="38"/>
      <c r="IMH139" s="38"/>
      <c r="IMI139" s="38"/>
      <c r="IMJ139" s="39"/>
      <c r="IMK139" s="40"/>
      <c r="IML139" s="41"/>
      <c r="IMM139" s="41"/>
      <c r="IMN139" s="41"/>
      <c r="IMO139" s="42"/>
      <c r="IMP139" s="41"/>
      <c r="IMQ139" s="43"/>
      <c r="IMR139" s="44"/>
      <c r="IMS139" s="41"/>
      <c r="IMT139" s="41"/>
      <c r="IMU139" s="41"/>
      <c r="IMV139" s="38"/>
      <c r="IMW139" s="38"/>
      <c r="IMX139" s="38"/>
      <c r="IMY139" s="38"/>
      <c r="IMZ139" s="39"/>
      <c r="INA139" s="40"/>
      <c r="INB139" s="41"/>
      <c r="INC139" s="41"/>
      <c r="IND139" s="41"/>
      <c r="INE139" s="42"/>
      <c r="INF139" s="41"/>
      <c r="ING139" s="43"/>
      <c r="INH139" s="44"/>
      <c r="INI139" s="41"/>
      <c r="INJ139" s="41"/>
      <c r="INK139" s="41"/>
      <c r="INL139" s="38"/>
      <c r="INM139" s="38"/>
      <c r="INN139" s="38"/>
      <c r="INO139" s="38"/>
      <c r="INP139" s="39"/>
      <c r="INQ139" s="40"/>
      <c r="INR139" s="41"/>
      <c r="INS139" s="41"/>
      <c r="INT139" s="41"/>
      <c r="INU139" s="42"/>
      <c r="INV139" s="41"/>
      <c r="INW139" s="43"/>
      <c r="INX139" s="44"/>
      <c r="INY139" s="41"/>
      <c r="INZ139" s="41"/>
      <c r="IOA139" s="41"/>
      <c r="IOB139" s="38"/>
      <c r="IOC139" s="38"/>
      <c r="IOD139" s="38"/>
      <c r="IOE139" s="38"/>
      <c r="IOF139" s="39"/>
      <c r="IOG139" s="40"/>
      <c r="IOH139" s="41"/>
      <c r="IOI139" s="41"/>
      <c r="IOJ139" s="41"/>
      <c r="IOK139" s="42"/>
      <c r="IOL139" s="41"/>
      <c r="IOM139" s="43"/>
      <c r="ION139" s="44"/>
      <c r="IOO139" s="41"/>
      <c r="IOP139" s="41"/>
      <c r="IOQ139" s="41"/>
      <c r="IOR139" s="38"/>
      <c r="IOS139" s="38"/>
      <c r="IOT139" s="38"/>
      <c r="IOU139" s="38"/>
      <c r="IOV139" s="39"/>
      <c r="IOW139" s="40"/>
      <c r="IOX139" s="41"/>
      <c r="IOY139" s="41"/>
      <c r="IOZ139" s="41"/>
      <c r="IPA139" s="42"/>
      <c r="IPB139" s="41"/>
      <c r="IPC139" s="43"/>
      <c r="IPD139" s="44"/>
      <c r="IPE139" s="41"/>
      <c r="IPF139" s="41"/>
      <c r="IPG139" s="41"/>
      <c r="IPH139" s="38"/>
      <c r="IPI139" s="38"/>
      <c r="IPJ139" s="38"/>
      <c r="IPK139" s="38"/>
      <c r="IPL139" s="39"/>
      <c r="IPM139" s="40"/>
      <c r="IPN139" s="41"/>
      <c r="IPO139" s="41"/>
      <c r="IPP139" s="41"/>
      <c r="IPQ139" s="42"/>
      <c r="IPR139" s="41"/>
      <c r="IPS139" s="43"/>
      <c r="IPT139" s="44"/>
      <c r="IPU139" s="41"/>
      <c r="IPV139" s="41"/>
      <c r="IPW139" s="41"/>
      <c r="IPX139" s="38"/>
      <c r="IPY139" s="38"/>
      <c r="IPZ139" s="38"/>
      <c r="IQA139" s="38"/>
      <c r="IQB139" s="39"/>
      <c r="IQC139" s="40"/>
      <c r="IQD139" s="41"/>
      <c r="IQE139" s="41"/>
      <c r="IQF139" s="41"/>
      <c r="IQG139" s="42"/>
      <c r="IQH139" s="41"/>
      <c r="IQI139" s="43"/>
      <c r="IQJ139" s="44"/>
      <c r="IQK139" s="41"/>
      <c r="IQL139" s="41"/>
      <c r="IQM139" s="41"/>
      <c r="IQN139" s="38"/>
      <c r="IQO139" s="38"/>
      <c r="IQP139" s="38"/>
      <c r="IQQ139" s="38"/>
      <c r="IQR139" s="39"/>
      <c r="IQS139" s="40"/>
      <c r="IQT139" s="41"/>
      <c r="IQU139" s="41"/>
      <c r="IQV139" s="41"/>
      <c r="IQW139" s="42"/>
      <c r="IQX139" s="41"/>
      <c r="IQY139" s="43"/>
      <c r="IQZ139" s="44"/>
      <c r="IRA139" s="41"/>
      <c r="IRB139" s="41"/>
      <c r="IRC139" s="41"/>
      <c r="IRD139" s="38"/>
      <c r="IRE139" s="38"/>
      <c r="IRF139" s="38"/>
      <c r="IRG139" s="38"/>
      <c r="IRH139" s="39"/>
      <c r="IRI139" s="40"/>
      <c r="IRJ139" s="41"/>
      <c r="IRK139" s="41"/>
      <c r="IRL139" s="41"/>
      <c r="IRM139" s="42"/>
      <c r="IRN139" s="41"/>
      <c r="IRO139" s="43"/>
      <c r="IRP139" s="44"/>
      <c r="IRQ139" s="41"/>
      <c r="IRR139" s="41"/>
      <c r="IRS139" s="41"/>
      <c r="IRT139" s="38"/>
      <c r="IRU139" s="38"/>
      <c r="IRV139" s="38"/>
      <c r="IRW139" s="38"/>
      <c r="IRX139" s="39"/>
      <c r="IRY139" s="40"/>
      <c r="IRZ139" s="41"/>
      <c r="ISA139" s="41"/>
      <c r="ISB139" s="41"/>
      <c r="ISC139" s="42"/>
      <c r="ISD139" s="41"/>
      <c r="ISE139" s="43"/>
      <c r="ISF139" s="44"/>
      <c r="ISG139" s="41"/>
      <c r="ISH139" s="41"/>
      <c r="ISI139" s="41"/>
      <c r="ISJ139" s="38"/>
      <c r="ISK139" s="38"/>
      <c r="ISL139" s="38"/>
      <c r="ISM139" s="38"/>
      <c r="ISN139" s="39"/>
      <c r="ISO139" s="40"/>
      <c r="ISP139" s="41"/>
      <c r="ISQ139" s="41"/>
      <c r="ISR139" s="41"/>
      <c r="ISS139" s="42"/>
      <c r="IST139" s="41"/>
      <c r="ISU139" s="43"/>
      <c r="ISV139" s="44"/>
      <c r="ISW139" s="41"/>
      <c r="ISX139" s="41"/>
      <c r="ISY139" s="41"/>
      <c r="ISZ139" s="38"/>
      <c r="ITA139" s="38"/>
      <c r="ITB139" s="38"/>
      <c r="ITC139" s="38"/>
      <c r="ITD139" s="39"/>
      <c r="ITE139" s="40"/>
      <c r="ITF139" s="41"/>
      <c r="ITG139" s="41"/>
      <c r="ITH139" s="41"/>
      <c r="ITI139" s="42"/>
      <c r="ITJ139" s="41"/>
      <c r="ITK139" s="43"/>
      <c r="ITL139" s="44"/>
      <c r="ITM139" s="41"/>
      <c r="ITN139" s="41"/>
      <c r="ITO139" s="41"/>
      <c r="ITP139" s="38"/>
      <c r="ITQ139" s="38"/>
      <c r="ITR139" s="38"/>
      <c r="ITS139" s="38"/>
      <c r="ITT139" s="39"/>
      <c r="ITU139" s="40"/>
      <c r="ITV139" s="41"/>
      <c r="ITW139" s="41"/>
      <c r="ITX139" s="41"/>
      <c r="ITY139" s="42"/>
      <c r="ITZ139" s="41"/>
      <c r="IUA139" s="43"/>
      <c r="IUB139" s="44"/>
      <c r="IUC139" s="41"/>
      <c r="IUD139" s="41"/>
      <c r="IUE139" s="41"/>
      <c r="IUF139" s="38"/>
      <c r="IUG139" s="38"/>
      <c r="IUH139" s="38"/>
      <c r="IUI139" s="38"/>
      <c r="IUJ139" s="39"/>
      <c r="IUK139" s="40"/>
      <c r="IUL139" s="41"/>
      <c r="IUM139" s="41"/>
      <c r="IUN139" s="41"/>
      <c r="IUO139" s="42"/>
      <c r="IUP139" s="41"/>
      <c r="IUQ139" s="43"/>
      <c r="IUR139" s="44"/>
      <c r="IUS139" s="41"/>
      <c r="IUT139" s="41"/>
      <c r="IUU139" s="41"/>
      <c r="IUV139" s="38"/>
      <c r="IUW139" s="38"/>
      <c r="IUX139" s="38"/>
      <c r="IUY139" s="38"/>
      <c r="IUZ139" s="39"/>
      <c r="IVA139" s="40"/>
      <c r="IVB139" s="41"/>
      <c r="IVC139" s="41"/>
      <c r="IVD139" s="41"/>
      <c r="IVE139" s="42"/>
      <c r="IVF139" s="41"/>
      <c r="IVG139" s="43"/>
      <c r="IVH139" s="44"/>
      <c r="IVI139" s="41"/>
      <c r="IVJ139" s="41"/>
      <c r="IVK139" s="41"/>
      <c r="IVL139" s="38"/>
      <c r="IVM139" s="38"/>
      <c r="IVN139" s="38"/>
      <c r="IVO139" s="38"/>
      <c r="IVP139" s="39"/>
      <c r="IVQ139" s="40"/>
      <c r="IVR139" s="41"/>
      <c r="IVS139" s="41"/>
      <c r="IVT139" s="41"/>
      <c r="IVU139" s="42"/>
      <c r="IVV139" s="41"/>
      <c r="IVW139" s="43"/>
      <c r="IVX139" s="44"/>
      <c r="IVY139" s="41"/>
      <c r="IVZ139" s="41"/>
      <c r="IWA139" s="41"/>
      <c r="IWB139" s="38"/>
      <c r="IWC139" s="38"/>
      <c r="IWD139" s="38"/>
      <c r="IWE139" s="38"/>
      <c r="IWF139" s="39"/>
      <c r="IWG139" s="40"/>
      <c r="IWH139" s="41"/>
      <c r="IWI139" s="41"/>
      <c r="IWJ139" s="41"/>
      <c r="IWK139" s="42"/>
      <c r="IWL139" s="41"/>
      <c r="IWM139" s="43"/>
      <c r="IWN139" s="44"/>
      <c r="IWO139" s="41"/>
      <c r="IWP139" s="41"/>
      <c r="IWQ139" s="41"/>
      <c r="IWR139" s="38"/>
      <c r="IWS139" s="38"/>
      <c r="IWT139" s="38"/>
      <c r="IWU139" s="38"/>
      <c r="IWV139" s="39"/>
      <c r="IWW139" s="40"/>
      <c r="IWX139" s="41"/>
      <c r="IWY139" s="41"/>
      <c r="IWZ139" s="41"/>
      <c r="IXA139" s="42"/>
      <c r="IXB139" s="41"/>
      <c r="IXC139" s="43"/>
      <c r="IXD139" s="44"/>
      <c r="IXE139" s="41"/>
      <c r="IXF139" s="41"/>
      <c r="IXG139" s="41"/>
      <c r="IXH139" s="38"/>
      <c r="IXI139" s="38"/>
      <c r="IXJ139" s="38"/>
      <c r="IXK139" s="38"/>
      <c r="IXL139" s="39"/>
      <c r="IXM139" s="40"/>
      <c r="IXN139" s="41"/>
      <c r="IXO139" s="41"/>
      <c r="IXP139" s="41"/>
      <c r="IXQ139" s="42"/>
      <c r="IXR139" s="41"/>
      <c r="IXS139" s="43"/>
      <c r="IXT139" s="44"/>
      <c r="IXU139" s="41"/>
      <c r="IXV139" s="41"/>
      <c r="IXW139" s="41"/>
      <c r="IXX139" s="38"/>
      <c r="IXY139" s="38"/>
      <c r="IXZ139" s="38"/>
      <c r="IYA139" s="38"/>
      <c r="IYB139" s="39"/>
      <c r="IYC139" s="40"/>
      <c r="IYD139" s="41"/>
      <c r="IYE139" s="41"/>
      <c r="IYF139" s="41"/>
      <c r="IYG139" s="42"/>
      <c r="IYH139" s="41"/>
      <c r="IYI139" s="43"/>
      <c r="IYJ139" s="44"/>
      <c r="IYK139" s="41"/>
      <c r="IYL139" s="41"/>
      <c r="IYM139" s="41"/>
      <c r="IYN139" s="38"/>
      <c r="IYO139" s="38"/>
      <c r="IYP139" s="38"/>
      <c r="IYQ139" s="38"/>
      <c r="IYR139" s="39"/>
      <c r="IYS139" s="40"/>
      <c r="IYT139" s="41"/>
      <c r="IYU139" s="41"/>
      <c r="IYV139" s="41"/>
      <c r="IYW139" s="42"/>
      <c r="IYX139" s="41"/>
      <c r="IYY139" s="43"/>
      <c r="IYZ139" s="44"/>
      <c r="IZA139" s="41"/>
      <c r="IZB139" s="41"/>
      <c r="IZC139" s="41"/>
      <c r="IZD139" s="38"/>
      <c r="IZE139" s="38"/>
      <c r="IZF139" s="38"/>
      <c r="IZG139" s="38"/>
      <c r="IZH139" s="39"/>
      <c r="IZI139" s="40"/>
      <c r="IZJ139" s="41"/>
      <c r="IZK139" s="41"/>
      <c r="IZL139" s="41"/>
      <c r="IZM139" s="42"/>
      <c r="IZN139" s="41"/>
      <c r="IZO139" s="43"/>
      <c r="IZP139" s="44"/>
      <c r="IZQ139" s="41"/>
      <c r="IZR139" s="41"/>
      <c r="IZS139" s="41"/>
      <c r="IZT139" s="38"/>
      <c r="IZU139" s="38"/>
      <c r="IZV139" s="38"/>
      <c r="IZW139" s="38"/>
      <c r="IZX139" s="39"/>
      <c r="IZY139" s="40"/>
      <c r="IZZ139" s="41"/>
      <c r="JAA139" s="41"/>
      <c r="JAB139" s="41"/>
      <c r="JAC139" s="42"/>
      <c r="JAD139" s="41"/>
      <c r="JAE139" s="43"/>
      <c r="JAF139" s="44"/>
      <c r="JAG139" s="41"/>
      <c r="JAH139" s="41"/>
      <c r="JAI139" s="41"/>
      <c r="JAJ139" s="38"/>
      <c r="JAK139" s="38"/>
      <c r="JAL139" s="38"/>
      <c r="JAM139" s="38"/>
      <c r="JAN139" s="39"/>
      <c r="JAO139" s="40"/>
      <c r="JAP139" s="41"/>
      <c r="JAQ139" s="41"/>
      <c r="JAR139" s="41"/>
      <c r="JAS139" s="42"/>
      <c r="JAT139" s="41"/>
      <c r="JAU139" s="43"/>
      <c r="JAV139" s="44"/>
      <c r="JAW139" s="41"/>
      <c r="JAX139" s="41"/>
      <c r="JAY139" s="41"/>
      <c r="JAZ139" s="38"/>
      <c r="JBA139" s="38"/>
      <c r="JBB139" s="38"/>
      <c r="JBC139" s="38"/>
      <c r="JBD139" s="39"/>
      <c r="JBE139" s="40"/>
      <c r="JBF139" s="41"/>
      <c r="JBG139" s="41"/>
      <c r="JBH139" s="41"/>
      <c r="JBI139" s="42"/>
      <c r="JBJ139" s="41"/>
      <c r="JBK139" s="43"/>
      <c r="JBL139" s="44"/>
      <c r="JBM139" s="41"/>
      <c r="JBN139" s="41"/>
      <c r="JBO139" s="41"/>
      <c r="JBP139" s="38"/>
      <c r="JBQ139" s="38"/>
      <c r="JBR139" s="38"/>
      <c r="JBS139" s="38"/>
      <c r="JBT139" s="39"/>
      <c r="JBU139" s="40"/>
      <c r="JBV139" s="41"/>
      <c r="JBW139" s="41"/>
      <c r="JBX139" s="41"/>
      <c r="JBY139" s="42"/>
      <c r="JBZ139" s="41"/>
      <c r="JCA139" s="43"/>
      <c r="JCB139" s="44"/>
      <c r="JCC139" s="41"/>
      <c r="JCD139" s="41"/>
      <c r="JCE139" s="41"/>
      <c r="JCF139" s="38"/>
      <c r="JCG139" s="38"/>
      <c r="JCH139" s="38"/>
      <c r="JCI139" s="38"/>
      <c r="JCJ139" s="39"/>
      <c r="JCK139" s="40"/>
      <c r="JCL139" s="41"/>
      <c r="JCM139" s="41"/>
      <c r="JCN139" s="41"/>
      <c r="JCO139" s="42"/>
      <c r="JCP139" s="41"/>
      <c r="JCQ139" s="43"/>
      <c r="JCR139" s="44"/>
      <c r="JCS139" s="41"/>
      <c r="JCT139" s="41"/>
      <c r="JCU139" s="41"/>
      <c r="JCV139" s="38"/>
      <c r="JCW139" s="38"/>
      <c r="JCX139" s="38"/>
      <c r="JCY139" s="38"/>
      <c r="JCZ139" s="39"/>
      <c r="JDA139" s="40"/>
      <c r="JDB139" s="41"/>
      <c r="JDC139" s="41"/>
      <c r="JDD139" s="41"/>
      <c r="JDE139" s="42"/>
      <c r="JDF139" s="41"/>
      <c r="JDG139" s="43"/>
      <c r="JDH139" s="44"/>
      <c r="JDI139" s="41"/>
      <c r="JDJ139" s="41"/>
      <c r="JDK139" s="41"/>
      <c r="JDL139" s="38"/>
      <c r="JDM139" s="38"/>
      <c r="JDN139" s="38"/>
      <c r="JDO139" s="38"/>
      <c r="JDP139" s="39"/>
      <c r="JDQ139" s="40"/>
      <c r="JDR139" s="41"/>
      <c r="JDS139" s="41"/>
      <c r="JDT139" s="41"/>
      <c r="JDU139" s="42"/>
      <c r="JDV139" s="41"/>
      <c r="JDW139" s="43"/>
      <c r="JDX139" s="44"/>
      <c r="JDY139" s="41"/>
      <c r="JDZ139" s="41"/>
      <c r="JEA139" s="41"/>
      <c r="JEB139" s="38"/>
      <c r="JEC139" s="38"/>
      <c r="JED139" s="38"/>
      <c r="JEE139" s="38"/>
      <c r="JEF139" s="39"/>
      <c r="JEG139" s="40"/>
      <c r="JEH139" s="41"/>
      <c r="JEI139" s="41"/>
      <c r="JEJ139" s="41"/>
      <c r="JEK139" s="42"/>
      <c r="JEL139" s="41"/>
      <c r="JEM139" s="43"/>
      <c r="JEN139" s="44"/>
      <c r="JEO139" s="41"/>
      <c r="JEP139" s="41"/>
      <c r="JEQ139" s="41"/>
      <c r="JER139" s="38"/>
      <c r="JES139" s="38"/>
      <c r="JET139" s="38"/>
      <c r="JEU139" s="38"/>
      <c r="JEV139" s="39"/>
      <c r="JEW139" s="40"/>
      <c r="JEX139" s="41"/>
      <c r="JEY139" s="41"/>
      <c r="JEZ139" s="41"/>
      <c r="JFA139" s="42"/>
      <c r="JFB139" s="41"/>
      <c r="JFC139" s="43"/>
      <c r="JFD139" s="44"/>
      <c r="JFE139" s="41"/>
      <c r="JFF139" s="41"/>
      <c r="JFG139" s="41"/>
      <c r="JFH139" s="38"/>
      <c r="JFI139" s="38"/>
      <c r="JFJ139" s="38"/>
      <c r="JFK139" s="38"/>
      <c r="JFL139" s="39"/>
      <c r="JFM139" s="40"/>
      <c r="JFN139" s="41"/>
      <c r="JFO139" s="41"/>
      <c r="JFP139" s="41"/>
      <c r="JFQ139" s="42"/>
      <c r="JFR139" s="41"/>
      <c r="JFS139" s="43"/>
      <c r="JFT139" s="44"/>
      <c r="JFU139" s="41"/>
      <c r="JFV139" s="41"/>
      <c r="JFW139" s="41"/>
      <c r="JFX139" s="38"/>
      <c r="JFY139" s="38"/>
      <c r="JFZ139" s="38"/>
      <c r="JGA139" s="38"/>
      <c r="JGB139" s="39"/>
      <c r="JGC139" s="40"/>
      <c r="JGD139" s="41"/>
      <c r="JGE139" s="41"/>
      <c r="JGF139" s="41"/>
      <c r="JGG139" s="42"/>
      <c r="JGH139" s="41"/>
      <c r="JGI139" s="43"/>
      <c r="JGJ139" s="44"/>
      <c r="JGK139" s="41"/>
      <c r="JGL139" s="41"/>
      <c r="JGM139" s="41"/>
      <c r="JGN139" s="38"/>
      <c r="JGO139" s="38"/>
      <c r="JGP139" s="38"/>
      <c r="JGQ139" s="38"/>
      <c r="JGR139" s="39"/>
      <c r="JGS139" s="40"/>
      <c r="JGT139" s="41"/>
      <c r="JGU139" s="41"/>
      <c r="JGV139" s="41"/>
      <c r="JGW139" s="42"/>
      <c r="JGX139" s="41"/>
      <c r="JGY139" s="43"/>
      <c r="JGZ139" s="44"/>
      <c r="JHA139" s="41"/>
      <c r="JHB139" s="41"/>
      <c r="JHC139" s="41"/>
      <c r="JHD139" s="38"/>
      <c r="JHE139" s="38"/>
      <c r="JHF139" s="38"/>
      <c r="JHG139" s="38"/>
      <c r="JHH139" s="39"/>
      <c r="JHI139" s="40"/>
      <c r="JHJ139" s="41"/>
      <c r="JHK139" s="41"/>
      <c r="JHL139" s="41"/>
      <c r="JHM139" s="42"/>
      <c r="JHN139" s="41"/>
      <c r="JHO139" s="43"/>
      <c r="JHP139" s="44"/>
      <c r="JHQ139" s="41"/>
      <c r="JHR139" s="41"/>
      <c r="JHS139" s="41"/>
      <c r="JHT139" s="38"/>
      <c r="JHU139" s="38"/>
      <c r="JHV139" s="38"/>
      <c r="JHW139" s="38"/>
      <c r="JHX139" s="39"/>
      <c r="JHY139" s="40"/>
      <c r="JHZ139" s="41"/>
      <c r="JIA139" s="41"/>
      <c r="JIB139" s="41"/>
      <c r="JIC139" s="42"/>
      <c r="JID139" s="41"/>
      <c r="JIE139" s="43"/>
      <c r="JIF139" s="44"/>
      <c r="JIG139" s="41"/>
      <c r="JIH139" s="41"/>
      <c r="JII139" s="41"/>
      <c r="JIJ139" s="38"/>
      <c r="JIK139" s="38"/>
      <c r="JIL139" s="38"/>
      <c r="JIM139" s="38"/>
      <c r="JIN139" s="39"/>
      <c r="JIO139" s="40"/>
      <c r="JIP139" s="41"/>
      <c r="JIQ139" s="41"/>
      <c r="JIR139" s="41"/>
      <c r="JIS139" s="42"/>
      <c r="JIT139" s="41"/>
      <c r="JIU139" s="43"/>
      <c r="JIV139" s="44"/>
      <c r="JIW139" s="41"/>
      <c r="JIX139" s="41"/>
      <c r="JIY139" s="41"/>
      <c r="JIZ139" s="38"/>
      <c r="JJA139" s="38"/>
      <c r="JJB139" s="38"/>
      <c r="JJC139" s="38"/>
      <c r="JJD139" s="39"/>
      <c r="JJE139" s="40"/>
      <c r="JJF139" s="41"/>
      <c r="JJG139" s="41"/>
      <c r="JJH139" s="41"/>
      <c r="JJI139" s="42"/>
      <c r="JJJ139" s="41"/>
      <c r="JJK139" s="43"/>
      <c r="JJL139" s="44"/>
      <c r="JJM139" s="41"/>
      <c r="JJN139" s="41"/>
      <c r="JJO139" s="41"/>
      <c r="JJP139" s="38"/>
      <c r="JJQ139" s="38"/>
      <c r="JJR139" s="38"/>
      <c r="JJS139" s="38"/>
      <c r="JJT139" s="39"/>
      <c r="JJU139" s="40"/>
      <c r="JJV139" s="41"/>
      <c r="JJW139" s="41"/>
      <c r="JJX139" s="41"/>
      <c r="JJY139" s="42"/>
      <c r="JJZ139" s="41"/>
      <c r="JKA139" s="43"/>
      <c r="JKB139" s="44"/>
      <c r="JKC139" s="41"/>
      <c r="JKD139" s="41"/>
      <c r="JKE139" s="41"/>
      <c r="JKF139" s="38"/>
      <c r="JKG139" s="38"/>
      <c r="JKH139" s="38"/>
      <c r="JKI139" s="38"/>
      <c r="JKJ139" s="39"/>
      <c r="JKK139" s="40"/>
      <c r="JKL139" s="41"/>
      <c r="JKM139" s="41"/>
      <c r="JKN139" s="41"/>
      <c r="JKO139" s="42"/>
      <c r="JKP139" s="41"/>
      <c r="JKQ139" s="43"/>
      <c r="JKR139" s="44"/>
      <c r="JKS139" s="41"/>
      <c r="JKT139" s="41"/>
      <c r="JKU139" s="41"/>
      <c r="JKV139" s="38"/>
      <c r="JKW139" s="38"/>
      <c r="JKX139" s="38"/>
      <c r="JKY139" s="38"/>
      <c r="JKZ139" s="39"/>
      <c r="JLA139" s="40"/>
      <c r="JLB139" s="41"/>
      <c r="JLC139" s="41"/>
      <c r="JLD139" s="41"/>
      <c r="JLE139" s="42"/>
      <c r="JLF139" s="41"/>
      <c r="JLG139" s="43"/>
      <c r="JLH139" s="44"/>
      <c r="JLI139" s="41"/>
      <c r="JLJ139" s="41"/>
      <c r="JLK139" s="41"/>
      <c r="JLL139" s="38"/>
      <c r="JLM139" s="38"/>
      <c r="JLN139" s="38"/>
      <c r="JLO139" s="38"/>
      <c r="JLP139" s="39"/>
      <c r="JLQ139" s="40"/>
      <c r="JLR139" s="41"/>
      <c r="JLS139" s="41"/>
      <c r="JLT139" s="41"/>
      <c r="JLU139" s="42"/>
      <c r="JLV139" s="41"/>
      <c r="JLW139" s="43"/>
      <c r="JLX139" s="44"/>
      <c r="JLY139" s="41"/>
      <c r="JLZ139" s="41"/>
      <c r="JMA139" s="41"/>
      <c r="JMB139" s="38"/>
      <c r="JMC139" s="38"/>
      <c r="JMD139" s="38"/>
      <c r="JME139" s="38"/>
      <c r="JMF139" s="39"/>
      <c r="JMG139" s="40"/>
      <c r="JMH139" s="41"/>
      <c r="JMI139" s="41"/>
      <c r="JMJ139" s="41"/>
      <c r="JMK139" s="42"/>
      <c r="JML139" s="41"/>
      <c r="JMM139" s="43"/>
      <c r="JMN139" s="44"/>
      <c r="JMO139" s="41"/>
      <c r="JMP139" s="41"/>
      <c r="JMQ139" s="41"/>
      <c r="JMR139" s="38"/>
      <c r="JMS139" s="38"/>
      <c r="JMT139" s="38"/>
      <c r="JMU139" s="38"/>
      <c r="JMV139" s="39"/>
      <c r="JMW139" s="40"/>
      <c r="JMX139" s="41"/>
      <c r="JMY139" s="41"/>
      <c r="JMZ139" s="41"/>
      <c r="JNA139" s="42"/>
      <c r="JNB139" s="41"/>
      <c r="JNC139" s="43"/>
      <c r="JND139" s="44"/>
      <c r="JNE139" s="41"/>
      <c r="JNF139" s="41"/>
      <c r="JNG139" s="41"/>
      <c r="JNH139" s="38"/>
      <c r="JNI139" s="38"/>
      <c r="JNJ139" s="38"/>
      <c r="JNK139" s="38"/>
      <c r="JNL139" s="39"/>
      <c r="JNM139" s="40"/>
      <c r="JNN139" s="41"/>
      <c r="JNO139" s="41"/>
      <c r="JNP139" s="41"/>
      <c r="JNQ139" s="42"/>
      <c r="JNR139" s="41"/>
      <c r="JNS139" s="43"/>
      <c r="JNT139" s="44"/>
      <c r="JNU139" s="41"/>
      <c r="JNV139" s="41"/>
      <c r="JNW139" s="41"/>
      <c r="JNX139" s="38"/>
      <c r="JNY139" s="38"/>
      <c r="JNZ139" s="38"/>
      <c r="JOA139" s="38"/>
      <c r="JOB139" s="39"/>
      <c r="JOC139" s="40"/>
      <c r="JOD139" s="41"/>
      <c r="JOE139" s="41"/>
      <c r="JOF139" s="41"/>
      <c r="JOG139" s="42"/>
      <c r="JOH139" s="41"/>
      <c r="JOI139" s="43"/>
      <c r="JOJ139" s="44"/>
      <c r="JOK139" s="41"/>
      <c r="JOL139" s="41"/>
      <c r="JOM139" s="41"/>
      <c r="JON139" s="38"/>
      <c r="JOO139" s="38"/>
      <c r="JOP139" s="38"/>
      <c r="JOQ139" s="38"/>
      <c r="JOR139" s="39"/>
      <c r="JOS139" s="40"/>
      <c r="JOT139" s="41"/>
      <c r="JOU139" s="41"/>
      <c r="JOV139" s="41"/>
      <c r="JOW139" s="42"/>
      <c r="JOX139" s="41"/>
      <c r="JOY139" s="43"/>
      <c r="JOZ139" s="44"/>
      <c r="JPA139" s="41"/>
      <c r="JPB139" s="41"/>
      <c r="JPC139" s="41"/>
      <c r="JPD139" s="38"/>
      <c r="JPE139" s="38"/>
      <c r="JPF139" s="38"/>
      <c r="JPG139" s="38"/>
      <c r="JPH139" s="39"/>
      <c r="JPI139" s="40"/>
      <c r="JPJ139" s="41"/>
      <c r="JPK139" s="41"/>
      <c r="JPL139" s="41"/>
      <c r="JPM139" s="42"/>
      <c r="JPN139" s="41"/>
      <c r="JPO139" s="43"/>
      <c r="JPP139" s="44"/>
      <c r="JPQ139" s="41"/>
      <c r="JPR139" s="41"/>
      <c r="JPS139" s="41"/>
      <c r="JPT139" s="38"/>
      <c r="JPU139" s="38"/>
      <c r="JPV139" s="38"/>
      <c r="JPW139" s="38"/>
      <c r="JPX139" s="39"/>
      <c r="JPY139" s="40"/>
      <c r="JPZ139" s="41"/>
      <c r="JQA139" s="41"/>
      <c r="JQB139" s="41"/>
      <c r="JQC139" s="42"/>
      <c r="JQD139" s="41"/>
      <c r="JQE139" s="43"/>
      <c r="JQF139" s="44"/>
      <c r="JQG139" s="41"/>
      <c r="JQH139" s="41"/>
      <c r="JQI139" s="41"/>
      <c r="JQJ139" s="38"/>
      <c r="JQK139" s="38"/>
      <c r="JQL139" s="38"/>
      <c r="JQM139" s="38"/>
      <c r="JQN139" s="39"/>
      <c r="JQO139" s="40"/>
      <c r="JQP139" s="41"/>
      <c r="JQQ139" s="41"/>
      <c r="JQR139" s="41"/>
      <c r="JQS139" s="42"/>
      <c r="JQT139" s="41"/>
      <c r="JQU139" s="43"/>
      <c r="JQV139" s="44"/>
      <c r="JQW139" s="41"/>
      <c r="JQX139" s="41"/>
      <c r="JQY139" s="41"/>
      <c r="JQZ139" s="38"/>
      <c r="JRA139" s="38"/>
      <c r="JRB139" s="38"/>
      <c r="JRC139" s="38"/>
      <c r="JRD139" s="39"/>
      <c r="JRE139" s="40"/>
      <c r="JRF139" s="41"/>
      <c r="JRG139" s="41"/>
      <c r="JRH139" s="41"/>
      <c r="JRI139" s="42"/>
      <c r="JRJ139" s="41"/>
      <c r="JRK139" s="43"/>
      <c r="JRL139" s="44"/>
      <c r="JRM139" s="41"/>
      <c r="JRN139" s="41"/>
      <c r="JRO139" s="41"/>
      <c r="JRP139" s="38"/>
      <c r="JRQ139" s="38"/>
      <c r="JRR139" s="38"/>
      <c r="JRS139" s="38"/>
      <c r="JRT139" s="39"/>
      <c r="JRU139" s="40"/>
      <c r="JRV139" s="41"/>
      <c r="JRW139" s="41"/>
      <c r="JRX139" s="41"/>
      <c r="JRY139" s="42"/>
      <c r="JRZ139" s="41"/>
      <c r="JSA139" s="43"/>
      <c r="JSB139" s="44"/>
      <c r="JSC139" s="41"/>
      <c r="JSD139" s="41"/>
      <c r="JSE139" s="41"/>
      <c r="JSF139" s="38"/>
      <c r="JSG139" s="38"/>
      <c r="JSH139" s="38"/>
      <c r="JSI139" s="38"/>
      <c r="JSJ139" s="39"/>
      <c r="JSK139" s="40"/>
      <c r="JSL139" s="41"/>
      <c r="JSM139" s="41"/>
      <c r="JSN139" s="41"/>
      <c r="JSO139" s="42"/>
      <c r="JSP139" s="41"/>
      <c r="JSQ139" s="43"/>
      <c r="JSR139" s="44"/>
      <c r="JSS139" s="41"/>
      <c r="JST139" s="41"/>
      <c r="JSU139" s="41"/>
      <c r="JSV139" s="38"/>
      <c r="JSW139" s="38"/>
      <c r="JSX139" s="38"/>
      <c r="JSY139" s="38"/>
      <c r="JSZ139" s="39"/>
      <c r="JTA139" s="40"/>
      <c r="JTB139" s="41"/>
      <c r="JTC139" s="41"/>
      <c r="JTD139" s="41"/>
      <c r="JTE139" s="42"/>
      <c r="JTF139" s="41"/>
      <c r="JTG139" s="43"/>
      <c r="JTH139" s="44"/>
      <c r="JTI139" s="41"/>
      <c r="JTJ139" s="41"/>
      <c r="JTK139" s="41"/>
      <c r="JTL139" s="38"/>
      <c r="JTM139" s="38"/>
      <c r="JTN139" s="38"/>
      <c r="JTO139" s="38"/>
      <c r="JTP139" s="39"/>
      <c r="JTQ139" s="40"/>
      <c r="JTR139" s="41"/>
      <c r="JTS139" s="41"/>
      <c r="JTT139" s="41"/>
      <c r="JTU139" s="42"/>
      <c r="JTV139" s="41"/>
      <c r="JTW139" s="43"/>
      <c r="JTX139" s="44"/>
      <c r="JTY139" s="41"/>
      <c r="JTZ139" s="41"/>
      <c r="JUA139" s="41"/>
      <c r="JUB139" s="38"/>
      <c r="JUC139" s="38"/>
      <c r="JUD139" s="38"/>
      <c r="JUE139" s="38"/>
      <c r="JUF139" s="39"/>
      <c r="JUG139" s="40"/>
      <c r="JUH139" s="41"/>
      <c r="JUI139" s="41"/>
      <c r="JUJ139" s="41"/>
      <c r="JUK139" s="42"/>
      <c r="JUL139" s="41"/>
      <c r="JUM139" s="43"/>
      <c r="JUN139" s="44"/>
      <c r="JUO139" s="41"/>
      <c r="JUP139" s="41"/>
      <c r="JUQ139" s="41"/>
      <c r="JUR139" s="38"/>
      <c r="JUS139" s="38"/>
      <c r="JUT139" s="38"/>
      <c r="JUU139" s="38"/>
      <c r="JUV139" s="39"/>
      <c r="JUW139" s="40"/>
      <c r="JUX139" s="41"/>
      <c r="JUY139" s="41"/>
      <c r="JUZ139" s="41"/>
      <c r="JVA139" s="42"/>
      <c r="JVB139" s="41"/>
      <c r="JVC139" s="43"/>
      <c r="JVD139" s="44"/>
      <c r="JVE139" s="41"/>
      <c r="JVF139" s="41"/>
      <c r="JVG139" s="41"/>
      <c r="JVH139" s="38"/>
      <c r="JVI139" s="38"/>
      <c r="JVJ139" s="38"/>
      <c r="JVK139" s="38"/>
      <c r="JVL139" s="39"/>
      <c r="JVM139" s="40"/>
      <c r="JVN139" s="41"/>
      <c r="JVO139" s="41"/>
      <c r="JVP139" s="41"/>
      <c r="JVQ139" s="42"/>
      <c r="JVR139" s="41"/>
      <c r="JVS139" s="43"/>
      <c r="JVT139" s="44"/>
      <c r="JVU139" s="41"/>
      <c r="JVV139" s="41"/>
      <c r="JVW139" s="41"/>
      <c r="JVX139" s="38"/>
      <c r="JVY139" s="38"/>
      <c r="JVZ139" s="38"/>
      <c r="JWA139" s="38"/>
      <c r="JWB139" s="39"/>
      <c r="JWC139" s="40"/>
      <c r="JWD139" s="41"/>
      <c r="JWE139" s="41"/>
      <c r="JWF139" s="41"/>
      <c r="JWG139" s="42"/>
      <c r="JWH139" s="41"/>
      <c r="JWI139" s="43"/>
      <c r="JWJ139" s="44"/>
      <c r="JWK139" s="41"/>
      <c r="JWL139" s="41"/>
      <c r="JWM139" s="41"/>
      <c r="JWN139" s="38"/>
      <c r="JWO139" s="38"/>
      <c r="JWP139" s="38"/>
      <c r="JWQ139" s="38"/>
      <c r="JWR139" s="39"/>
      <c r="JWS139" s="40"/>
      <c r="JWT139" s="41"/>
      <c r="JWU139" s="41"/>
      <c r="JWV139" s="41"/>
      <c r="JWW139" s="42"/>
      <c r="JWX139" s="41"/>
      <c r="JWY139" s="43"/>
      <c r="JWZ139" s="44"/>
      <c r="JXA139" s="41"/>
      <c r="JXB139" s="41"/>
      <c r="JXC139" s="41"/>
      <c r="JXD139" s="38"/>
      <c r="JXE139" s="38"/>
      <c r="JXF139" s="38"/>
      <c r="JXG139" s="38"/>
      <c r="JXH139" s="39"/>
      <c r="JXI139" s="40"/>
      <c r="JXJ139" s="41"/>
      <c r="JXK139" s="41"/>
      <c r="JXL139" s="41"/>
      <c r="JXM139" s="42"/>
      <c r="JXN139" s="41"/>
      <c r="JXO139" s="43"/>
      <c r="JXP139" s="44"/>
      <c r="JXQ139" s="41"/>
      <c r="JXR139" s="41"/>
      <c r="JXS139" s="41"/>
      <c r="JXT139" s="38"/>
      <c r="JXU139" s="38"/>
      <c r="JXV139" s="38"/>
      <c r="JXW139" s="38"/>
      <c r="JXX139" s="39"/>
      <c r="JXY139" s="40"/>
      <c r="JXZ139" s="41"/>
      <c r="JYA139" s="41"/>
      <c r="JYB139" s="41"/>
      <c r="JYC139" s="42"/>
      <c r="JYD139" s="41"/>
      <c r="JYE139" s="43"/>
      <c r="JYF139" s="44"/>
      <c r="JYG139" s="41"/>
      <c r="JYH139" s="41"/>
      <c r="JYI139" s="41"/>
      <c r="JYJ139" s="38"/>
      <c r="JYK139" s="38"/>
      <c r="JYL139" s="38"/>
      <c r="JYM139" s="38"/>
      <c r="JYN139" s="39"/>
      <c r="JYO139" s="40"/>
      <c r="JYP139" s="41"/>
      <c r="JYQ139" s="41"/>
      <c r="JYR139" s="41"/>
      <c r="JYS139" s="42"/>
      <c r="JYT139" s="41"/>
      <c r="JYU139" s="43"/>
      <c r="JYV139" s="44"/>
      <c r="JYW139" s="41"/>
      <c r="JYX139" s="41"/>
      <c r="JYY139" s="41"/>
      <c r="JYZ139" s="38"/>
      <c r="JZA139" s="38"/>
      <c r="JZB139" s="38"/>
      <c r="JZC139" s="38"/>
      <c r="JZD139" s="39"/>
      <c r="JZE139" s="40"/>
      <c r="JZF139" s="41"/>
      <c r="JZG139" s="41"/>
      <c r="JZH139" s="41"/>
      <c r="JZI139" s="42"/>
      <c r="JZJ139" s="41"/>
      <c r="JZK139" s="43"/>
      <c r="JZL139" s="44"/>
      <c r="JZM139" s="41"/>
      <c r="JZN139" s="41"/>
      <c r="JZO139" s="41"/>
      <c r="JZP139" s="38"/>
      <c r="JZQ139" s="38"/>
      <c r="JZR139" s="38"/>
      <c r="JZS139" s="38"/>
      <c r="JZT139" s="39"/>
      <c r="JZU139" s="40"/>
      <c r="JZV139" s="41"/>
      <c r="JZW139" s="41"/>
      <c r="JZX139" s="41"/>
      <c r="JZY139" s="42"/>
      <c r="JZZ139" s="41"/>
      <c r="KAA139" s="43"/>
      <c r="KAB139" s="44"/>
      <c r="KAC139" s="41"/>
      <c r="KAD139" s="41"/>
      <c r="KAE139" s="41"/>
      <c r="KAF139" s="38"/>
      <c r="KAG139" s="38"/>
      <c r="KAH139" s="38"/>
      <c r="KAI139" s="38"/>
      <c r="KAJ139" s="39"/>
      <c r="KAK139" s="40"/>
      <c r="KAL139" s="41"/>
      <c r="KAM139" s="41"/>
      <c r="KAN139" s="41"/>
      <c r="KAO139" s="42"/>
      <c r="KAP139" s="41"/>
      <c r="KAQ139" s="43"/>
      <c r="KAR139" s="44"/>
      <c r="KAS139" s="41"/>
      <c r="KAT139" s="41"/>
      <c r="KAU139" s="41"/>
      <c r="KAV139" s="38"/>
      <c r="KAW139" s="38"/>
      <c r="KAX139" s="38"/>
      <c r="KAY139" s="38"/>
      <c r="KAZ139" s="39"/>
      <c r="KBA139" s="40"/>
      <c r="KBB139" s="41"/>
      <c r="KBC139" s="41"/>
      <c r="KBD139" s="41"/>
      <c r="KBE139" s="42"/>
      <c r="KBF139" s="41"/>
      <c r="KBG139" s="43"/>
      <c r="KBH139" s="44"/>
      <c r="KBI139" s="41"/>
      <c r="KBJ139" s="41"/>
      <c r="KBK139" s="41"/>
      <c r="KBL139" s="38"/>
      <c r="KBM139" s="38"/>
      <c r="KBN139" s="38"/>
      <c r="KBO139" s="38"/>
      <c r="KBP139" s="39"/>
      <c r="KBQ139" s="40"/>
      <c r="KBR139" s="41"/>
      <c r="KBS139" s="41"/>
      <c r="KBT139" s="41"/>
      <c r="KBU139" s="42"/>
      <c r="KBV139" s="41"/>
      <c r="KBW139" s="43"/>
      <c r="KBX139" s="44"/>
      <c r="KBY139" s="41"/>
      <c r="KBZ139" s="41"/>
      <c r="KCA139" s="41"/>
      <c r="KCB139" s="38"/>
      <c r="KCC139" s="38"/>
      <c r="KCD139" s="38"/>
      <c r="KCE139" s="38"/>
      <c r="KCF139" s="39"/>
      <c r="KCG139" s="40"/>
      <c r="KCH139" s="41"/>
      <c r="KCI139" s="41"/>
      <c r="KCJ139" s="41"/>
      <c r="KCK139" s="42"/>
      <c r="KCL139" s="41"/>
      <c r="KCM139" s="43"/>
      <c r="KCN139" s="44"/>
      <c r="KCO139" s="41"/>
      <c r="KCP139" s="41"/>
      <c r="KCQ139" s="41"/>
      <c r="KCR139" s="38"/>
      <c r="KCS139" s="38"/>
      <c r="KCT139" s="38"/>
      <c r="KCU139" s="38"/>
      <c r="KCV139" s="39"/>
      <c r="KCW139" s="40"/>
      <c r="KCX139" s="41"/>
      <c r="KCY139" s="41"/>
      <c r="KCZ139" s="41"/>
      <c r="KDA139" s="42"/>
      <c r="KDB139" s="41"/>
      <c r="KDC139" s="43"/>
      <c r="KDD139" s="44"/>
      <c r="KDE139" s="41"/>
      <c r="KDF139" s="41"/>
      <c r="KDG139" s="41"/>
      <c r="KDH139" s="38"/>
      <c r="KDI139" s="38"/>
      <c r="KDJ139" s="38"/>
      <c r="KDK139" s="38"/>
      <c r="KDL139" s="39"/>
      <c r="KDM139" s="40"/>
      <c r="KDN139" s="41"/>
      <c r="KDO139" s="41"/>
      <c r="KDP139" s="41"/>
      <c r="KDQ139" s="42"/>
      <c r="KDR139" s="41"/>
      <c r="KDS139" s="43"/>
      <c r="KDT139" s="44"/>
      <c r="KDU139" s="41"/>
      <c r="KDV139" s="41"/>
      <c r="KDW139" s="41"/>
      <c r="KDX139" s="38"/>
      <c r="KDY139" s="38"/>
      <c r="KDZ139" s="38"/>
      <c r="KEA139" s="38"/>
      <c r="KEB139" s="39"/>
      <c r="KEC139" s="40"/>
      <c r="KED139" s="41"/>
      <c r="KEE139" s="41"/>
      <c r="KEF139" s="41"/>
      <c r="KEG139" s="42"/>
      <c r="KEH139" s="41"/>
      <c r="KEI139" s="43"/>
      <c r="KEJ139" s="44"/>
      <c r="KEK139" s="41"/>
      <c r="KEL139" s="41"/>
      <c r="KEM139" s="41"/>
      <c r="KEN139" s="38"/>
      <c r="KEO139" s="38"/>
      <c r="KEP139" s="38"/>
      <c r="KEQ139" s="38"/>
      <c r="KER139" s="39"/>
      <c r="KES139" s="40"/>
      <c r="KET139" s="41"/>
      <c r="KEU139" s="41"/>
      <c r="KEV139" s="41"/>
      <c r="KEW139" s="42"/>
      <c r="KEX139" s="41"/>
      <c r="KEY139" s="43"/>
      <c r="KEZ139" s="44"/>
      <c r="KFA139" s="41"/>
      <c r="KFB139" s="41"/>
      <c r="KFC139" s="41"/>
      <c r="KFD139" s="38"/>
      <c r="KFE139" s="38"/>
      <c r="KFF139" s="38"/>
      <c r="KFG139" s="38"/>
      <c r="KFH139" s="39"/>
      <c r="KFI139" s="40"/>
      <c r="KFJ139" s="41"/>
      <c r="KFK139" s="41"/>
      <c r="KFL139" s="41"/>
      <c r="KFM139" s="42"/>
      <c r="KFN139" s="41"/>
      <c r="KFO139" s="43"/>
      <c r="KFP139" s="44"/>
      <c r="KFQ139" s="41"/>
      <c r="KFR139" s="41"/>
      <c r="KFS139" s="41"/>
      <c r="KFT139" s="38"/>
      <c r="KFU139" s="38"/>
      <c r="KFV139" s="38"/>
      <c r="KFW139" s="38"/>
      <c r="KFX139" s="39"/>
      <c r="KFY139" s="40"/>
      <c r="KFZ139" s="41"/>
      <c r="KGA139" s="41"/>
      <c r="KGB139" s="41"/>
      <c r="KGC139" s="42"/>
      <c r="KGD139" s="41"/>
      <c r="KGE139" s="43"/>
      <c r="KGF139" s="44"/>
      <c r="KGG139" s="41"/>
      <c r="KGH139" s="41"/>
      <c r="KGI139" s="41"/>
      <c r="KGJ139" s="38"/>
      <c r="KGK139" s="38"/>
      <c r="KGL139" s="38"/>
      <c r="KGM139" s="38"/>
      <c r="KGN139" s="39"/>
      <c r="KGO139" s="40"/>
      <c r="KGP139" s="41"/>
      <c r="KGQ139" s="41"/>
      <c r="KGR139" s="41"/>
      <c r="KGS139" s="42"/>
      <c r="KGT139" s="41"/>
      <c r="KGU139" s="43"/>
      <c r="KGV139" s="44"/>
      <c r="KGW139" s="41"/>
      <c r="KGX139" s="41"/>
      <c r="KGY139" s="41"/>
      <c r="KGZ139" s="38"/>
      <c r="KHA139" s="38"/>
      <c r="KHB139" s="38"/>
      <c r="KHC139" s="38"/>
      <c r="KHD139" s="39"/>
      <c r="KHE139" s="40"/>
      <c r="KHF139" s="41"/>
      <c r="KHG139" s="41"/>
      <c r="KHH139" s="41"/>
      <c r="KHI139" s="42"/>
      <c r="KHJ139" s="41"/>
      <c r="KHK139" s="43"/>
      <c r="KHL139" s="44"/>
      <c r="KHM139" s="41"/>
      <c r="KHN139" s="41"/>
      <c r="KHO139" s="41"/>
      <c r="KHP139" s="38"/>
      <c r="KHQ139" s="38"/>
      <c r="KHR139" s="38"/>
      <c r="KHS139" s="38"/>
      <c r="KHT139" s="39"/>
      <c r="KHU139" s="40"/>
      <c r="KHV139" s="41"/>
      <c r="KHW139" s="41"/>
      <c r="KHX139" s="41"/>
      <c r="KHY139" s="42"/>
      <c r="KHZ139" s="41"/>
      <c r="KIA139" s="43"/>
      <c r="KIB139" s="44"/>
      <c r="KIC139" s="41"/>
      <c r="KID139" s="41"/>
      <c r="KIE139" s="41"/>
      <c r="KIF139" s="38"/>
      <c r="KIG139" s="38"/>
      <c r="KIH139" s="38"/>
      <c r="KII139" s="38"/>
      <c r="KIJ139" s="39"/>
      <c r="KIK139" s="40"/>
      <c r="KIL139" s="41"/>
      <c r="KIM139" s="41"/>
      <c r="KIN139" s="41"/>
      <c r="KIO139" s="42"/>
      <c r="KIP139" s="41"/>
      <c r="KIQ139" s="43"/>
      <c r="KIR139" s="44"/>
      <c r="KIS139" s="41"/>
      <c r="KIT139" s="41"/>
      <c r="KIU139" s="41"/>
      <c r="KIV139" s="38"/>
      <c r="KIW139" s="38"/>
      <c r="KIX139" s="38"/>
      <c r="KIY139" s="38"/>
      <c r="KIZ139" s="39"/>
      <c r="KJA139" s="40"/>
      <c r="KJB139" s="41"/>
      <c r="KJC139" s="41"/>
      <c r="KJD139" s="41"/>
      <c r="KJE139" s="42"/>
      <c r="KJF139" s="41"/>
      <c r="KJG139" s="43"/>
      <c r="KJH139" s="44"/>
      <c r="KJI139" s="41"/>
      <c r="KJJ139" s="41"/>
      <c r="KJK139" s="41"/>
      <c r="KJL139" s="38"/>
      <c r="KJM139" s="38"/>
      <c r="KJN139" s="38"/>
      <c r="KJO139" s="38"/>
      <c r="KJP139" s="39"/>
      <c r="KJQ139" s="40"/>
      <c r="KJR139" s="41"/>
      <c r="KJS139" s="41"/>
      <c r="KJT139" s="41"/>
      <c r="KJU139" s="42"/>
      <c r="KJV139" s="41"/>
      <c r="KJW139" s="43"/>
      <c r="KJX139" s="44"/>
      <c r="KJY139" s="41"/>
      <c r="KJZ139" s="41"/>
      <c r="KKA139" s="41"/>
      <c r="KKB139" s="38"/>
      <c r="KKC139" s="38"/>
      <c r="KKD139" s="38"/>
      <c r="KKE139" s="38"/>
      <c r="KKF139" s="39"/>
      <c r="KKG139" s="40"/>
      <c r="KKH139" s="41"/>
      <c r="KKI139" s="41"/>
      <c r="KKJ139" s="41"/>
      <c r="KKK139" s="42"/>
      <c r="KKL139" s="41"/>
      <c r="KKM139" s="43"/>
      <c r="KKN139" s="44"/>
      <c r="KKO139" s="41"/>
      <c r="KKP139" s="41"/>
      <c r="KKQ139" s="41"/>
      <c r="KKR139" s="38"/>
      <c r="KKS139" s="38"/>
      <c r="KKT139" s="38"/>
      <c r="KKU139" s="38"/>
      <c r="KKV139" s="39"/>
      <c r="KKW139" s="40"/>
      <c r="KKX139" s="41"/>
      <c r="KKY139" s="41"/>
      <c r="KKZ139" s="41"/>
      <c r="KLA139" s="42"/>
      <c r="KLB139" s="41"/>
      <c r="KLC139" s="43"/>
      <c r="KLD139" s="44"/>
      <c r="KLE139" s="41"/>
      <c r="KLF139" s="41"/>
      <c r="KLG139" s="41"/>
      <c r="KLH139" s="38"/>
      <c r="KLI139" s="38"/>
      <c r="KLJ139" s="38"/>
      <c r="KLK139" s="38"/>
      <c r="KLL139" s="39"/>
      <c r="KLM139" s="40"/>
      <c r="KLN139" s="41"/>
      <c r="KLO139" s="41"/>
      <c r="KLP139" s="41"/>
      <c r="KLQ139" s="42"/>
      <c r="KLR139" s="41"/>
      <c r="KLS139" s="43"/>
      <c r="KLT139" s="44"/>
      <c r="KLU139" s="41"/>
      <c r="KLV139" s="41"/>
      <c r="KLW139" s="41"/>
      <c r="KLX139" s="38"/>
      <c r="KLY139" s="38"/>
      <c r="KLZ139" s="38"/>
      <c r="KMA139" s="38"/>
      <c r="KMB139" s="39"/>
      <c r="KMC139" s="40"/>
      <c r="KMD139" s="41"/>
      <c r="KME139" s="41"/>
      <c r="KMF139" s="41"/>
      <c r="KMG139" s="42"/>
      <c r="KMH139" s="41"/>
      <c r="KMI139" s="43"/>
      <c r="KMJ139" s="44"/>
      <c r="KMK139" s="41"/>
      <c r="KML139" s="41"/>
      <c r="KMM139" s="41"/>
      <c r="KMN139" s="38"/>
      <c r="KMO139" s="38"/>
      <c r="KMP139" s="38"/>
      <c r="KMQ139" s="38"/>
      <c r="KMR139" s="39"/>
      <c r="KMS139" s="40"/>
      <c r="KMT139" s="41"/>
      <c r="KMU139" s="41"/>
      <c r="KMV139" s="41"/>
      <c r="KMW139" s="42"/>
      <c r="KMX139" s="41"/>
      <c r="KMY139" s="43"/>
      <c r="KMZ139" s="44"/>
      <c r="KNA139" s="41"/>
      <c r="KNB139" s="41"/>
      <c r="KNC139" s="41"/>
      <c r="KND139" s="38"/>
      <c r="KNE139" s="38"/>
      <c r="KNF139" s="38"/>
      <c r="KNG139" s="38"/>
      <c r="KNH139" s="39"/>
      <c r="KNI139" s="40"/>
      <c r="KNJ139" s="41"/>
      <c r="KNK139" s="41"/>
      <c r="KNL139" s="41"/>
      <c r="KNM139" s="42"/>
      <c r="KNN139" s="41"/>
      <c r="KNO139" s="43"/>
      <c r="KNP139" s="44"/>
      <c r="KNQ139" s="41"/>
      <c r="KNR139" s="41"/>
      <c r="KNS139" s="41"/>
      <c r="KNT139" s="38"/>
      <c r="KNU139" s="38"/>
      <c r="KNV139" s="38"/>
      <c r="KNW139" s="38"/>
      <c r="KNX139" s="39"/>
      <c r="KNY139" s="40"/>
      <c r="KNZ139" s="41"/>
      <c r="KOA139" s="41"/>
      <c r="KOB139" s="41"/>
      <c r="KOC139" s="42"/>
      <c r="KOD139" s="41"/>
      <c r="KOE139" s="43"/>
      <c r="KOF139" s="44"/>
      <c r="KOG139" s="41"/>
      <c r="KOH139" s="41"/>
      <c r="KOI139" s="41"/>
      <c r="KOJ139" s="38"/>
      <c r="KOK139" s="38"/>
      <c r="KOL139" s="38"/>
      <c r="KOM139" s="38"/>
      <c r="KON139" s="39"/>
      <c r="KOO139" s="40"/>
      <c r="KOP139" s="41"/>
      <c r="KOQ139" s="41"/>
      <c r="KOR139" s="41"/>
      <c r="KOS139" s="42"/>
      <c r="KOT139" s="41"/>
      <c r="KOU139" s="43"/>
      <c r="KOV139" s="44"/>
      <c r="KOW139" s="41"/>
      <c r="KOX139" s="41"/>
      <c r="KOY139" s="41"/>
      <c r="KOZ139" s="38"/>
      <c r="KPA139" s="38"/>
      <c r="KPB139" s="38"/>
      <c r="KPC139" s="38"/>
      <c r="KPD139" s="39"/>
      <c r="KPE139" s="40"/>
      <c r="KPF139" s="41"/>
      <c r="KPG139" s="41"/>
      <c r="KPH139" s="41"/>
      <c r="KPI139" s="42"/>
      <c r="KPJ139" s="41"/>
      <c r="KPK139" s="43"/>
      <c r="KPL139" s="44"/>
      <c r="KPM139" s="41"/>
      <c r="KPN139" s="41"/>
      <c r="KPO139" s="41"/>
      <c r="KPP139" s="38"/>
      <c r="KPQ139" s="38"/>
      <c r="KPR139" s="38"/>
      <c r="KPS139" s="38"/>
      <c r="KPT139" s="39"/>
      <c r="KPU139" s="40"/>
      <c r="KPV139" s="41"/>
      <c r="KPW139" s="41"/>
      <c r="KPX139" s="41"/>
      <c r="KPY139" s="42"/>
      <c r="KPZ139" s="41"/>
      <c r="KQA139" s="43"/>
      <c r="KQB139" s="44"/>
      <c r="KQC139" s="41"/>
      <c r="KQD139" s="41"/>
      <c r="KQE139" s="41"/>
      <c r="KQF139" s="38"/>
      <c r="KQG139" s="38"/>
      <c r="KQH139" s="38"/>
      <c r="KQI139" s="38"/>
      <c r="KQJ139" s="39"/>
      <c r="KQK139" s="40"/>
      <c r="KQL139" s="41"/>
      <c r="KQM139" s="41"/>
      <c r="KQN139" s="41"/>
      <c r="KQO139" s="42"/>
      <c r="KQP139" s="41"/>
      <c r="KQQ139" s="43"/>
      <c r="KQR139" s="44"/>
      <c r="KQS139" s="41"/>
      <c r="KQT139" s="41"/>
      <c r="KQU139" s="41"/>
      <c r="KQV139" s="38"/>
      <c r="KQW139" s="38"/>
      <c r="KQX139" s="38"/>
      <c r="KQY139" s="38"/>
      <c r="KQZ139" s="39"/>
      <c r="KRA139" s="40"/>
      <c r="KRB139" s="41"/>
      <c r="KRC139" s="41"/>
      <c r="KRD139" s="41"/>
      <c r="KRE139" s="42"/>
      <c r="KRF139" s="41"/>
      <c r="KRG139" s="43"/>
      <c r="KRH139" s="44"/>
      <c r="KRI139" s="41"/>
      <c r="KRJ139" s="41"/>
      <c r="KRK139" s="41"/>
      <c r="KRL139" s="38"/>
      <c r="KRM139" s="38"/>
      <c r="KRN139" s="38"/>
      <c r="KRO139" s="38"/>
      <c r="KRP139" s="39"/>
      <c r="KRQ139" s="40"/>
      <c r="KRR139" s="41"/>
      <c r="KRS139" s="41"/>
      <c r="KRT139" s="41"/>
      <c r="KRU139" s="42"/>
      <c r="KRV139" s="41"/>
      <c r="KRW139" s="43"/>
      <c r="KRX139" s="44"/>
      <c r="KRY139" s="41"/>
      <c r="KRZ139" s="41"/>
      <c r="KSA139" s="41"/>
      <c r="KSB139" s="38"/>
      <c r="KSC139" s="38"/>
      <c r="KSD139" s="38"/>
      <c r="KSE139" s="38"/>
      <c r="KSF139" s="39"/>
      <c r="KSG139" s="40"/>
      <c r="KSH139" s="41"/>
      <c r="KSI139" s="41"/>
      <c r="KSJ139" s="41"/>
      <c r="KSK139" s="42"/>
      <c r="KSL139" s="41"/>
      <c r="KSM139" s="43"/>
      <c r="KSN139" s="44"/>
      <c r="KSO139" s="41"/>
      <c r="KSP139" s="41"/>
      <c r="KSQ139" s="41"/>
      <c r="KSR139" s="38"/>
      <c r="KSS139" s="38"/>
      <c r="KST139" s="38"/>
      <c r="KSU139" s="38"/>
      <c r="KSV139" s="39"/>
      <c r="KSW139" s="40"/>
      <c r="KSX139" s="41"/>
      <c r="KSY139" s="41"/>
      <c r="KSZ139" s="41"/>
      <c r="KTA139" s="42"/>
      <c r="KTB139" s="41"/>
      <c r="KTC139" s="43"/>
      <c r="KTD139" s="44"/>
      <c r="KTE139" s="41"/>
      <c r="KTF139" s="41"/>
      <c r="KTG139" s="41"/>
      <c r="KTH139" s="38"/>
      <c r="KTI139" s="38"/>
      <c r="KTJ139" s="38"/>
      <c r="KTK139" s="38"/>
      <c r="KTL139" s="39"/>
      <c r="KTM139" s="40"/>
      <c r="KTN139" s="41"/>
      <c r="KTO139" s="41"/>
      <c r="KTP139" s="41"/>
      <c r="KTQ139" s="42"/>
      <c r="KTR139" s="41"/>
      <c r="KTS139" s="43"/>
      <c r="KTT139" s="44"/>
      <c r="KTU139" s="41"/>
      <c r="KTV139" s="41"/>
      <c r="KTW139" s="41"/>
      <c r="KTX139" s="38"/>
      <c r="KTY139" s="38"/>
      <c r="KTZ139" s="38"/>
      <c r="KUA139" s="38"/>
      <c r="KUB139" s="39"/>
      <c r="KUC139" s="40"/>
      <c r="KUD139" s="41"/>
      <c r="KUE139" s="41"/>
      <c r="KUF139" s="41"/>
      <c r="KUG139" s="42"/>
      <c r="KUH139" s="41"/>
      <c r="KUI139" s="43"/>
      <c r="KUJ139" s="44"/>
      <c r="KUK139" s="41"/>
      <c r="KUL139" s="41"/>
      <c r="KUM139" s="41"/>
      <c r="KUN139" s="38"/>
      <c r="KUO139" s="38"/>
      <c r="KUP139" s="38"/>
      <c r="KUQ139" s="38"/>
      <c r="KUR139" s="39"/>
      <c r="KUS139" s="40"/>
      <c r="KUT139" s="41"/>
      <c r="KUU139" s="41"/>
      <c r="KUV139" s="41"/>
      <c r="KUW139" s="42"/>
      <c r="KUX139" s="41"/>
      <c r="KUY139" s="43"/>
      <c r="KUZ139" s="44"/>
      <c r="KVA139" s="41"/>
      <c r="KVB139" s="41"/>
      <c r="KVC139" s="41"/>
      <c r="KVD139" s="38"/>
      <c r="KVE139" s="38"/>
      <c r="KVF139" s="38"/>
      <c r="KVG139" s="38"/>
      <c r="KVH139" s="39"/>
      <c r="KVI139" s="40"/>
      <c r="KVJ139" s="41"/>
      <c r="KVK139" s="41"/>
      <c r="KVL139" s="41"/>
      <c r="KVM139" s="42"/>
      <c r="KVN139" s="41"/>
      <c r="KVO139" s="43"/>
      <c r="KVP139" s="44"/>
      <c r="KVQ139" s="41"/>
      <c r="KVR139" s="41"/>
      <c r="KVS139" s="41"/>
      <c r="KVT139" s="38"/>
      <c r="KVU139" s="38"/>
      <c r="KVV139" s="38"/>
      <c r="KVW139" s="38"/>
      <c r="KVX139" s="39"/>
      <c r="KVY139" s="40"/>
      <c r="KVZ139" s="41"/>
      <c r="KWA139" s="41"/>
      <c r="KWB139" s="41"/>
      <c r="KWC139" s="42"/>
      <c r="KWD139" s="41"/>
      <c r="KWE139" s="43"/>
      <c r="KWF139" s="44"/>
      <c r="KWG139" s="41"/>
      <c r="KWH139" s="41"/>
      <c r="KWI139" s="41"/>
      <c r="KWJ139" s="38"/>
      <c r="KWK139" s="38"/>
      <c r="KWL139" s="38"/>
      <c r="KWM139" s="38"/>
      <c r="KWN139" s="39"/>
      <c r="KWO139" s="40"/>
      <c r="KWP139" s="41"/>
      <c r="KWQ139" s="41"/>
      <c r="KWR139" s="41"/>
      <c r="KWS139" s="42"/>
      <c r="KWT139" s="41"/>
      <c r="KWU139" s="43"/>
      <c r="KWV139" s="44"/>
      <c r="KWW139" s="41"/>
      <c r="KWX139" s="41"/>
      <c r="KWY139" s="41"/>
      <c r="KWZ139" s="38"/>
      <c r="KXA139" s="38"/>
      <c r="KXB139" s="38"/>
      <c r="KXC139" s="38"/>
      <c r="KXD139" s="39"/>
      <c r="KXE139" s="40"/>
      <c r="KXF139" s="41"/>
      <c r="KXG139" s="41"/>
      <c r="KXH139" s="41"/>
      <c r="KXI139" s="42"/>
      <c r="KXJ139" s="41"/>
      <c r="KXK139" s="43"/>
      <c r="KXL139" s="44"/>
      <c r="KXM139" s="41"/>
      <c r="KXN139" s="41"/>
      <c r="KXO139" s="41"/>
      <c r="KXP139" s="38"/>
      <c r="KXQ139" s="38"/>
      <c r="KXR139" s="38"/>
      <c r="KXS139" s="38"/>
      <c r="KXT139" s="39"/>
      <c r="KXU139" s="40"/>
      <c r="KXV139" s="41"/>
      <c r="KXW139" s="41"/>
      <c r="KXX139" s="41"/>
      <c r="KXY139" s="42"/>
      <c r="KXZ139" s="41"/>
      <c r="KYA139" s="43"/>
      <c r="KYB139" s="44"/>
      <c r="KYC139" s="41"/>
      <c r="KYD139" s="41"/>
      <c r="KYE139" s="41"/>
      <c r="KYF139" s="38"/>
      <c r="KYG139" s="38"/>
      <c r="KYH139" s="38"/>
      <c r="KYI139" s="38"/>
      <c r="KYJ139" s="39"/>
      <c r="KYK139" s="40"/>
      <c r="KYL139" s="41"/>
      <c r="KYM139" s="41"/>
      <c r="KYN139" s="41"/>
      <c r="KYO139" s="42"/>
      <c r="KYP139" s="41"/>
      <c r="KYQ139" s="43"/>
      <c r="KYR139" s="44"/>
      <c r="KYS139" s="41"/>
      <c r="KYT139" s="41"/>
      <c r="KYU139" s="41"/>
      <c r="KYV139" s="38"/>
      <c r="KYW139" s="38"/>
      <c r="KYX139" s="38"/>
      <c r="KYY139" s="38"/>
      <c r="KYZ139" s="39"/>
      <c r="KZA139" s="40"/>
      <c r="KZB139" s="41"/>
      <c r="KZC139" s="41"/>
      <c r="KZD139" s="41"/>
      <c r="KZE139" s="42"/>
      <c r="KZF139" s="41"/>
      <c r="KZG139" s="43"/>
      <c r="KZH139" s="44"/>
      <c r="KZI139" s="41"/>
      <c r="KZJ139" s="41"/>
      <c r="KZK139" s="41"/>
      <c r="KZL139" s="38"/>
      <c r="KZM139" s="38"/>
      <c r="KZN139" s="38"/>
      <c r="KZO139" s="38"/>
      <c r="KZP139" s="39"/>
      <c r="KZQ139" s="40"/>
      <c r="KZR139" s="41"/>
      <c r="KZS139" s="41"/>
      <c r="KZT139" s="41"/>
      <c r="KZU139" s="42"/>
      <c r="KZV139" s="41"/>
      <c r="KZW139" s="43"/>
      <c r="KZX139" s="44"/>
      <c r="KZY139" s="41"/>
      <c r="KZZ139" s="41"/>
      <c r="LAA139" s="41"/>
      <c r="LAB139" s="38"/>
      <c r="LAC139" s="38"/>
      <c r="LAD139" s="38"/>
      <c r="LAE139" s="38"/>
      <c r="LAF139" s="39"/>
      <c r="LAG139" s="40"/>
      <c r="LAH139" s="41"/>
      <c r="LAI139" s="41"/>
      <c r="LAJ139" s="41"/>
      <c r="LAK139" s="42"/>
      <c r="LAL139" s="41"/>
      <c r="LAM139" s="43"/>
      <c r="LAN139" s="44"/>
      <c r="LAO139" s="41"/>
      <c r="LAP139" s="41"/>
      <c r="LAQ139" s="41"/>
      <c r="LAR139" s="38"/>
      <c r="LAS139" s="38"/>
      <c r="LAT139" s="38"/>
      <c r="LAU139" s="38"/>
      <c r="LAV139" s="39"/>
      <c r="LAW139" s="40"/>
      <c r="LAX139" s="41"/>
      <c r="LAY139" s="41"/>
      <c r="LAZ139" s="41"/>
      <c r="LBA139" s="42"/>
      <c r="LBB139" s="41"/>
      <c r="LBC139" s="43"/>
      <c r="LBD139" s="44"/>
      <c r="LBE139" s="41"/>
      <c r="LBF139" s="41"/>
      <c r="LBG139" s="41"/>
      <c r="LBH139" s="38"/>
      <c r="LBI139" s="38"/>
      <c r="LBJ139" s="38"/>
      <c r="LBK139" s="38"/>
      <c r="LBL139" s="39"/>
      <c r="LBM139" s="40"/>
      <c r="LBN139" s="41"/>
      <c r="LBO139" s="41"/>
      <c r="LBP139" s="41"/>
      <c r="LBQ139" s="42"/>
      <c r="LBR139" s="41"/>
      <c r="LBS139" s="43"/>
      <c r="LBT139" s="44"/>
      <c r="LBU139" s="41"/>
      <c r="LBV139" s="41"/>
      <c r="LBW139" s="41"/>
      <c r="LBX139" s="38"/>
      <c r="LBY139" s="38"/>
      <c r="LBZ139" s="38"/>
      <c r="LCA139" s="38"/>
      <c r="LCB139" s="39"/>
      <c r="LCC139" s="40"/>
      <c r="LCD139" s="41"/>
      <c r="LCE139" s="41"/>
      <c r="LCF139" s="41"/>
      <c r="LCG139" s="42"/>
      <c r="LCH139" s="41"/>
      <c r="LCI139" s="43"/>
      <c r="LCJ139" s="44"/>
      <c r="LCK139" s="41"/>
      <c r="LCL139" s="41"/>
      <c r="LCM139" s="41"/>
      <c r="LCN139" s="38"/>
      <c r="LCO139" s="38"/>
      <c r="LCP139" s="38"/>
      <c r="LCQ139" s="38"/>
      <c r="LCR139" s="39"/>
      <c r="LCS139" s="40"/>
      <c r="LCT139" s="41"/>
      <c r="LCU139" s="41"/>
      <c r="LCV139" s="41"/>
      <c r="LCW139" s="42"/>
      <c r="LCX139" s="41"/>
      <c r="LCY139" s="43"/>
      <c r="LCZ139" s="44"/>
      <c r="LDA139" s="41"/>
      <c r="LDB139" s="41"/>
      <c r="LDC139" s="41"/>
      <c r="LDD139" s="38"/>
      <c r="LDE139" s="38"/>
      <c r="LDF139" s="38"/>
      <c r="LDG139" s="38"/>
      <c r="LDH139" s="39"/>
      <c r="LDI139" s="40"/>
      <c r="LDJ139" s="41"/>
      <c r="LDK139" s="41"/>
      <c r="LDL139" s="41"/>
      <c r="LDM139" s="42"/>
      <c r="LDN139" s="41"/>
      <c r="LDO139" s="43"/>
      <c r="LDP139" s="44"/>
      <c r="LDQ139" s="41"/>
      <c r="LDR139" s="41"/>
      <c r="LDS139" s="41"/>
      <c r="LDT139" s="38"/>
      <c r="LDU139" s="38"/>
      <c r="LDV139" s="38"/>
      <c r="LDW139" s="38"/>
      <c r="LDX139" s="39"/>
      <c r="LDY139" s="40"/>
      <c r="LDZ139" s="41"/>
      <c r="LEA139" s="41"/>
      <c r="LEB139" s="41"/>
      <c r="LEC139" s="42"/>
      <c r="LED139" s="41"/>
      <c r="LEE139" s="43"/>
      <c r="LEF139" s="44"/>
      <c r="LEG139" s="41"/>
      <c r="LEH139" s="41"/>
      <c r="LEI139" s="41"/>
      <c r="LEJ139" s="38"/>
      <c r="LEK139" s="38"/>
      <c r="LEL139" s="38"/>
      <c r="LEM139" s="38"/>
      <c r="LEN139" s="39"/>
      <c r="LEO139" s="40"/>
      <c r="LEP139" s="41"/>
      <c r="LEQ139" s="41"/>
      <c r="LER139" s="41"/>
      <c r="LES139" s="42"/>
      <c r="LET139" s="41"/>
      <c r="LEU139" s="43"/>
      <c r="LEV139" s="44"/>
      <c r="LEW139" s="41"/>
      <c r="LEX139" s="41"/>
      <c r="LEY139" s="41"/>
      <c r="LEZ139" s="38"/>
      <c r="LFA139" s="38"/>
      <c r="LFB139" s="38"/>
      <c r="LFC139" s="38"/>
      <c r="LFD139" s="39"/>
      <c r="LFE139" s="40"/>
      <c r="LFF139" s="41"/>
      <c r="LFG139" s="41"/>
      <c r="LFH139" s="41"/>
      <c r="LFI139" s="42"/>
      <c r="LFJ139" s="41"/>
      <c r="LFK139" s="43"/>
      <c r="LFL139" s="44"/>
      <c r="LFM139" s="41"/>
      <c r="LFN139" s="41"/>
      <c r="LFO139" s="41"/>
      <c r="LFP139" s="38"/>
      <c r="LFQ139" s="38"/>
      <c r="LFR139" s="38"/>
      <c r="LFS139" s="38"/>
      <c r="LFT139" s="39"/>
      <c r="LFU139" s="40"/>
      <c r="LFV139" s="41"/>
      <c r="LFW139" s="41"/>
      <c r="LFX139" s="41"/>
      <c r="LFY139" s="42"/>
      <c r="LFZ139" s="41"/>
      <c r="LGA139" s="43"/>
      <c r="LGB139" s="44"/>
      <c r="LGC139" s="41"/>
      <c r="LGD139" s="41"/>
      <c r="LGE139" s="41"/>
      <c r="LGF139" s="38"/>
      <c r="LGG139" s="38"/>
      <c r="LGH139" s="38"/>
      <c r="LGI139" s="38"/>
      <c r="LGJ139" s="39"/>
      <c r="LGK139" s="40"/>
      <c r="LGL139" s="41"/>
      <c r="LGM139" s="41"/>
      <c r="LGN139" s="41"/>
      <c r="LGO139" s="42"/>
      <c r="LGP139" s="41"/>
      <c r="LGQ139" s="43"/>
      <c r="LGR139" s="44"/>
      <c r="LGS139" s="41"/>
      <c r="LGT139" s="41"/>
      <c r="LGU139" s="41"/>
      <c r="LGV139" s="38"/>
      <c r="LGW139" s="38"/>
      <c r="LGX139" s="38"/>
      <c r="LGY139" s="38"/>
      <c r="LGZ139" s="39"/>
      <c r="LHA139" s="40"/>
      <c r="LHB139" s="41"/>
      <c r="LHC139" s="41"/>
      <c r="LHD139" s="41"/>
      <c r="LHE139" s="42"/>
      <c r="LHF139" s="41"/>
      <c r="LHG139" s="43"/>
      <c r="LHH139" s="44"/>
      <c r="LHI139" s="41"/>
      <c r="LHJ139" s="41"/>
      <c r="LHK139" s="41"/>
      <c r="LHL139" s="38"/>
      <c r="LHM139" s="38"/>
      <c r="LHN139" s="38"/>
      <c r="LHO139" s="38"/>
      <c r="LHP139" s="39"/>
      <c r="LHQ139" s="40"/>
      <c r="LHR139" s="41"/>
      <c r="LHS139" s="41"/>
      <c r="LHT139" s="41"/>
      <c r="LHU139" s="42"/>
      <c r="LHV139" s="41"/>
      <c r="LHW139" s="43"/>
      <c r="LHX139" s="44"/>
      <c r="LHY139" s="41"/>
      <c r="LHZ139" s="41"/>
      <c r="LIA139" s="41"/>
      <c r="LIB139" s="38"/>
      <c r="LIC139" s="38"/>
      <c r="LID139" s="38"/>
      <c r="LIE139" s="38"/>
      <c r="LIF139" s="39"/>
      <c r="LIG139" s="40"/>
      <c r="LIH139" s="41"/>
      <c r="LII139" s="41"/>
      <c r="LIJ139" s="41"/>
      <c r="LIK139" s="42"/>
      <c r="LIL139" s="41"/>
      <c r="LIM139" s="43"/>
      <c r="LIN139" s="44"/>
      <c r="LIO139" s="41"/>
      <c r="LIP139" s="41"/>
      <c r="LIQ139" s="41"/>
      <c r="LIR139" s="38"/>
      <c r="LIS139" s="38"/>
      <c r="LIT139" s="38"/>
      <c r="LIU139" s="38"/>
      <c r="LIV139" s="39"/>
      <c r="LIW139" s="40"/>
      <c r="LIX139" s="41"/>
      <c r="LIY139" s="41"/>
      <c r="LIZ139" s="41"/>
      <c r="LJA139" s="42"/>
      <c r="LJB139" s="41"/>
      <c r="LJC139" s="43"/>
      <c r="LJD139" s="44"/>
      <c r="LJE139" s="41"/>
      <c r="LJF139" s="41"/>
      <c r="LJG139" s="41"/>
      <c r="LJH139" s="38"/>
      <c r="LJI139" s="38"/>
      <c r="LJJ139" s="38"/>
      <c r="LJK139" s="38"/>
      <c r="LJL139" s="39"/>
      <c r="LJM139" s="40"/>
      <c r="LJN139" s="41"/>
      <c r="LJO139" s="41"/>
      <c r="LJP139" s="41"/>
      <c r="LJQ139" s="42"/>
      <c r="LJR139" s="41"/>
      <c r="LJS139" s="43"/>
      <c r="LJT139" s="44"/>
      <c r="LJU139" s="41"/>
      <c r="LJV139" s="41"/>
      <c r="LJW139" s="41"/>
      <c r="LJX139" s="38"/>
      <c r="LJY139" s="38"/>
      <c r="LJZ139" s="38"/>
      <c r="LKA139" s="38"/>
      <c r="LKB139" s="39"/>
      <c r="LKC139" s="40"/>
      <c r="LKD139" s="41"/>
      <c r="LKE139" s="41"/>
      <c r="LKF139" s="41"/>
      <c r="LKG139" s="42"/>
      <c r="LKH139" s="41"/>
      <c r="LKI139" s="43"/>
      <c r="LKJ139" s="44"/>
      <c r="LKK139" s="41"/>
      <c r="LKL139" s="41"/>
      <c r="LKM139" s="41"/>
      <c r="LKN139" s="38"/>
      <c r="LKO139" s="38"/>
      <c r="LKP139" s="38"/>
      <c r="LKQ139" s="38"/>
      <c r="LKR139" s="39"/>
      <c r="LKS139" s="40"/>
      <c r="LKT139" s="41"/>
      <c r="LKU139" s="41"/>
      <c r="LKV139" s="41"/>
      <c r="LKW139" s="42"/>
      <c r="LKX139" s="41"/>
      <c r="LKY139" s="43"/>
      <c r="LKZ139" s="44"/>
      <c r="LLA139" s="41"/>
      <c r="LLB139" s="41"/>
      <c r="LLC139" s="41"/>
      <c r="LLD139" s="38"/>
      <c r="LLE139" s="38"/>
      <c r="LLF139" s="38"/>
      <c r="LLG139" s="38"/>
      <c r="LLH139" s="39"/>
      <c r="LLI139" s="40"/>
      <c r="LLJ139" s="41"/>
      <c r="LLK139" s="41"/>
      <c r="LLL139" s="41"/>
      <c r="LLM139" s="42"/>
      <c r="LLN139" s="41"/>
      <c r="LLO139" s="43"/>
      <c r="LLP139" s="44"/>
      <c r="LLQ139" s="41"/>
      <c r="LLR139" s="41"/>
      <c r="LLS139" s="41"/>
      <c r="LLT139" s="38"/>
      <c r="LLU139" s="38"/>
      <c r="LLV139" s="38"/>
      <c r="LLW139" s="38"/>
      <c r="LLX139" s="39"/>
      <c r="LLY139" s="40"/>
      <c r="LLZ139" s="41"/>
      <c r="LMA139" s="41"/>
      <c r="LMB139" s="41"/>
      <c r="LMC139" s="42"/>
      <c r="LMD139" s="41"/>
      <c r="LME139" s="43"/>
      <c r="LMF139" s="44"/>
      <c r="LMG139" s="41"/>
      <c r="LMH139" s="41"/>
      <c r="LMI139" s="41"/>
      <c r="LMJ139" s="38"/>
      <c r="LMK139" s="38"/>
      <c r="LML139" s="38"/>
      <c r="LMM139" s="38"/>
      <c r="LMN139" s="39"/>
      <c r="LMO139" s="40"/>
      <c r="LMP139" s="41"/>
      <c r="LMQ139" s="41"/>
      <c r="LMR139" s="41"/>
      <c r="LMS139" s="42"/>
      <c r="LMT139" s="41"/>
      <c r="LMU139" s="43"/>
      <c r="LMV139" s="44"/>
      <c r="LMW139" s="41"/>
      <c r="LMX139" s="41"/>
      <c r="LMY139" s="41"/>
      <c r="LMZ139" s="38"/>
      <c r="LNA139" s="38"/>
      <c r="LNB139" s="38"/>
      <c r="LNC139" s="38"/>
      <c r="LND139" s="39"/>
      <c r="LNE139" s="40"/>
      <c r="LNF139" s="41"/>
      <c r="LNG139" s="41"/>
      <c r="LNH139" s="41"/>
      <c r="LNI139" s="42"/>
      <c r="LNJ139" s="41"/>
      <c r="LNK139" s="43"/>
      <c r="LNL139" s="44"/>
      <c r="LNM139" s="41"/>
      <c r="LNN139" s="41"/>
      <c r="LNO139" s="41"/>
      <c r="LNP139" s="38"/>
      <c r="LNQ139" s="38"/>
      <c r="LNR139" s="38"/>
      <c r="LNS139" s="38"/>
      <c r="LNT139" s="39"/>
      <c r="LNU139" s="40"/>
      <c r="LNV139" s="41"/>
      <c r="LNW139" s="41"/>
      <c r="LNX139" s="41"/>
      <c r="LNY139" s="42"/>
      <c r="LNZ139" s="41"/>
      <c r="LOA139" s="43"/>
      <c r="LOB139" s="44"/>
      <c r="LOC139" s="41"/>
      <c r="LOD139" s="41"/>
      <c r="LOE139" s="41"/>
      <c r="LOF139" s="38"/>
      <c r="LOG139" s="38"/>
      <c r="LOH139" s="38"/>
      <c r="LOI139" s="38"/>
      <c r="LOJ139" s="39"/>
      <c r="LOK139" s="40"/>
      <c r="LOL139" s="41"/>
      <c r="LOM139" s="41"/>
      <c r="LON139" s="41"/>
      <c r="LOO139" s="42"/>
      <c r="LOP139" s="41"/>
      <c r="LOQ139" s="43"/>
      <c r="LOR139" s="44"/>
      <c r="LOS139" s="41"/>
      <c r="LOT139" s="41"/>
      <c r="LOU139" s="41"/>
      <c r="LOV139" s="38"/>
      <c r="LOW139" s="38"/>
      <c r="LOX139" s="38"/>
      <c r="LOY139" s="38"/>
      <c r="LOZ139" s="39"/>
      <c r="LPA139" s="40"/>
      <c r="LPB139" s="41"/>
      <c r="LPC139" s="41"/>
      <c r="LPD139" s="41"/>
      <c r="LPE139" s="42"/>
      <c r="LPF139" s="41"/>
      <c r="LPG139" s="43"/>
      <c r="LPH139" s="44"/>
      <c r="LPI139" s="41"/>
      <c r="LPJ139" s="41"/>
      <c r="LPK139" s="41"/>
      <c r="LPL139" s="38"/>
      <c r="LPM139" s="38"/>
      <c r="LPN139" s="38"/>
      <c r="LPO139" s="38"/>
      <c r="LPP139" s="39"/>
      <c r="LPQ139" s="40"/>
      <c r="LPR139" s="41"/>
      <c r="LPS139" s="41"/>
      <c r="LPT139" s="41"/>
      <c r="LPU139" s="42"/>
      <c r="LPV139" s="41"/>
      <c r="LPW139" s="43"/>
      <c r="LPX139" s="44"/>
      <c r="LPY139" s="41"/>
      <c r="LPZ139" s="41"/>
      <c r="LQA139" s="41"/>
      <c r="LQB139" s="38"/>
      <c r="LQC139" s="38"/>
      <c r="LQD139" s="38"/>
      <c r="LQE139" s="38"/>
      <c r="LQF139" s="39"/>
      <c r="LQG139" s="40"/>
      <c r="LQH139" s="41"/>
      <c r="LQI139" s="41"/>
      <c r="LQJ139" s="41"/>
      <c r="LQK139" s="42"/>
      <c r="LQL139" s="41"/>
      <c r="LQM139" s="43"/>
      <c r="LQN139" s="44"/>
      <c r="LQO139" s="41"/>
      <c r="LQP139" s="41"/>
      <c r="LQQ139" s="41"/>
      <c r="LQR139" s="38"/>
      <c r="LQS139" s="38"/>
      <c r="LQT139" s="38"/>
      <c r="LQU139" s="38"/>
      <c r="LQV139" s="39"/>
      <c r="LQW139" s="40"/>
      <c r="LQX139" s="41"/>
      <c r="LQY139" s="41"/>
      <c r="LQZ139" s="41"/>
      <c r="LRA139" s="42"/>
      <c r="LRB139" s="41"/>
      <c r="LRC139" s="43"/>
      <c r="LRD139" s="44"/>
      <c r="LRE139" s="41"/>
      <c r="LRF139" s="41"/>
      <c r="LRG139" s="41"/>
      <c r="LRH139" s="38"/>
      <c r="LRI139" s="38"/>
      <c r="LRJ139" s="38"/>
      <c r="LRK139" s="38"/>
      <c r="LRL139" s="39"/>
      <c r="LRM139" s="40"/>
      <c r="LRN139" s="41"/>
      <c r="LRO139" s="41"/>
      <c r="LRP139" s="41"/>
      <c r="LRQ139" s="42"/>
      <c r="LRR139" s="41"/>
      <c r="LRS139" s="43"/>
      <c r="LRT139" s="44"/>
      <c r="LRU139" s="41"/>
      <c r="LRV139" s="41"/>
      <c r="LRW139" s="41"/>
      <c r="LRX139" s="38"/>
      <c r="LRY139" s="38"/>
      <c r="LRZ139" s="38"/>
      <c r="LSA139" s="38"/>
      <c r="LSB139" s="39"/>
      <c r="LSC139" s="40"/>
      <c r="LSD139" s="41"/>
      <c r="LSE139" s="41"/>
      <c r="LSF139" s="41"/>
      <c r="LSG139" s="42"/>
      <c r="LSH139" s="41"/>
      <c r="LSI139" s="43"/>
      <c r="LSJ139" s="44"/>
      <c r="LSK139" s="41"/>
      <c r="LSL139" s="41"/>
      <c r="LSM139" s="41"/>
      <c r="LSN139" s="38"/>
      <c r="LSO139" s="38"/>
      <c r="LSP139" s="38"/>
      <c r="LSQ139" s="38"/>
      <c r="LSR139" s="39"/>
      <c r="LSS139" s="40"/>
      <c r="LST139" s="41"/>
      <c r="LSU139" s="41"/>
      <c r="LSV139" s="41"/>
      <c r="LSW139" s="42"/>
      <c r="LSX139" s="41"/>
      <c r="LSY139" s="43"/>
      <c r="LSZ139" s="44"/>
      <c r="LTA139" s="41"/>
      <c r="LTB139" s="41"/>
      <c r="LTC139" s="41"/>
      <c r="LTD139" s="38"/>
      <c r="LTE139" s="38"/>
      <c r="LTF139" s="38"/>
      <c r="LTG139" s="38"/>
      <c r="LTH139" s="39"/>
      <c r="LTI139" s="40"/>
      <c r="LTJ139" s="41"/>
      <c r="LTK139" s="41"/>
      <c r="LTL139" s="41"/>
      <c r="LTM139" s="42"/>
      <c r="LTN139" s="41"/>
      <c r="LTO139" s="43"/>
      <c r="LTP139" s="44"/>
      <c r="LTQ139" s="41"/>
      <c r="LTR139" s="41"/>
      <c r="LTS139" s="41"/>
      <c r="LTT139" s="38"/>
      <c r="LTU139" s="38"/>
      <c r="LTV139" s="38"/>
      <c r="LTW139" s="38"/>
      <c r="LTX139" s="39"/>
      <c r="LTY139" s="40"/>
      <c r="LTZ139" s="41"/>
      <c r="LUA139" s="41"/>
      <c r="LUB139" s="41"/>
      <c r="LUC139" s="42"/>
      <c r="LUD139" s="41"/>
      <c r="LUE139" s="43"/>
      <c r="LUF139" s="44"/>
      <c r="LUG139" s="41"/>
      <c r="LUH139" s="41"/>
      <c r="LUI139" s="41"/>
      <c r="LUJ139" s="38"/>
      <c r="LUK139" s="38"/>
      <c r="LUL139" s="38"/>
      <c r="LUM139" s="38"/>
      <c r="LUN139" s="39"/>
      <c r="LUO139" s="40"/>
      <c r="LUP139" s="41"/>
      <c r="LUQ139" s="41"/>
      <c r="LUR139" s="41"/>
      <c r="LUS139" s="42"/>
      <c r="LUT139" s="41"/>
      <c r="LUU139" s="43"/>
      <c r="LUV139" s="44"/>
      <c r="LUW139" s="41"/>
      <c r="LUX139" s="41"/>
      <c r="LUY139" s="41"/>
      <c r="LUZ139" s="38"/>
      <c r="LVA139" s="38"/>
      <c r="LVB139" s="38"/>
      <c r="LVC139" s="38"/>
      <c r="LVD139" s="39"/>
      <c r="LVE139" s="40"/>
      <c r="LVF139" s="41"/>
      <c r="LVG139" s="41"/>
      <c r="LVH139" s="41"/>
      <c r="LVI139" s="42"/>
      <c r="LVJ139" s="41"/>
      <c r="LVK139" s="43"/>
      <c r="LVL139" s="44"/>
      <c r="LVM139" s="41"/>
      <c r="LVN139" s="41"/>
      <c r="LVO139" s="41"/>
      <c r="LVP139" s="38"/>
      <c r="LVQ139" s="38"/>
      <c r="LVR139" s="38"/>
      <c r="LVS139" s="38"/>
      <c r="LVT139" s="39"/>
      <c r="LVU139" s="40"/>
      <c r="LVV139" s="41"/>
      <c r="LVW139" s="41"/>
      <c r="LVX139" s="41"/>
      <c r="LVY139" s="42"/>
      <c r="LVZ139" s="41"/>
      <c r="LWA139" s="43"/>
      <c r="LWB139" s="44"/>
      <c r="LWC139" s="41"/>
      <c r="LWD139" s="41"/>
      <c r="LWE139" s="41"/>
      <c r="LWF139" s="38"/>
      <c r="LWG139" s="38"/>
      <c r="LWH139" s="38"/>
      <c r="LWI139" s="38"/>
      <c r="LWJ139" s="39"/>
      <c r="LWK139" s="40"/>
      <c r="LWL139" s="41"/>
      <c r="LWM139" s="41"/>
      <c r="LWN139" s="41"/>
      <c r="LWO139" s="42"/>
      <c r="LWP139" s="41"/>
      <c r="LWQ139" s="43"/>
      <c r="LWR139" s="44"/>
      <c r="LWS139" s="41"/>
      <c r="LWT139" s="41"/>
      <c r="LWU139" s="41"/>
      <c r="LWV139" s="38"/>
      <c r="LWW139" s="38"/>
      <c r="LWX139" s="38"/>
      <c r="LWY139" s="38"/>
      <c r="LWZ139" s="39"/>
      <c r="LXA139" s="40"/>
      <c r="LXB139" s="41"/>
      <c r="LXC139" s="41"/>
      <c r="LXD139" s="41"/>
      <c r="LXE139" s="42"/>
      <c r="LXF139" s="41"/>
      <c r="LXG139" s="43"/>
      <c r="LXH139" s="44"/>
      <c r="LXI139" s="41"/>
      <c r="LXJ139" s="41"/>
      <c r="LXK139" s="41"/>
      <c r="LXL139" s="38"/>
      <c r="LXM139" s="38"/>
      <c r="LXN139" s="38"/>
      <c r="LXO139" s="38"/>
      <c r="LXP139" s="39"/>
      <c r="LXQ139" s="40"/>
      <c r="LXR139" s="41"/>
      <c r="LXS139" s="41"/>
      <c r="LXT139" s="41"/>
      <c r="LXU139" s="42"/>
      <c r="LXV139" s="41"/>
      <c r="LXW139" s="43"/>
      <c r="LXX139" s="44"/>
      <c r="LXY139" s="41"/>
      <c r="LXZ139" s="41"/>
      <c r="LYA139" s="41"/>
      <c r="LYB139" s="38"/>
      <c r="LYC139" s="38"/>
      <c r="LYD139" s="38"/>
      <c r="LYE139" s="38"/>
      <c r="LYF139" s="39"/>
      <c r="LYG139" s="40"/>
      <c r="LYH139" s="41"/>
      <c r="LYI139" s="41"/>
      <c r="LYJ139" s="41"/>
      <c r="LYK139" s="42"/>
      <c r="LYL139" s="41"/>
      <c r="LYM139" s="43"/>
      <c r="LYN139" s="44"/>
      <c r="LYO139" s="41"/>
      <c r="LYP139" s="41"/>
      <c r="LYQ139" s="41"/>
      <c r="LYR139" s="38"/>
      <c r="LYS139" s="38"/>
      <c r="LYT139" s="38"/>
      <c r="LYU139" s="38"/>
      <c r="LYV139" s="39"/>
      <c r="LYW139" s="40"/>
      <c r="LYX139" s="41"/>
      <c r="LYY139" s="41"/>
      <c r="LYZ139" s="41"/>
      <c r="LZA139" s="42"/>
      <c r="LZB139" s="41"/>
      <c r="LZC139" s="43"/>
      <c r="LZD139" s="44"/>
      <c r="LZE139" s="41"/>
      <c r="LZF139" s="41"/>
      <c r="LZG139" s="41"/>
      <c r="LZH139" s="38"/>
      <c r="LZI139" s="38"/>
      <c r="LZJ139" s="38"/>
      <c r="LZK139" s="38"/>
      <c r="LZL139" s="39"/>
      <c r="LZM139" s="40"/>
      <c r="LZN139" s="41"/>
      <c r="LZO139" s="41"/>
      <c r="LZP139" s="41"/>
      <c r="LZQ139" s="42"/>
      <c r="LZR139" s="41"/>
      <c r="LZS139" s="43"/>
      <c r="LZT139" s="44"/>
      <c r="LZU139" s="41"/>
      <c r="LZV139" s="41"/>
      <c r="LZW139" s="41"/>
      <c r="LZX139" s="38"/>
      <c r="LZY139" s="38"/>
      <c r="LZZ139" s="38"/>
      <c r="MAA139" s="38"/>
      <c r="MAB139" s="39"/>
      <c r="MAC139" s="40"/>
      <c r="MAD139" s="41"/>
      <c r="MAE139" s="41"/>
      <c r="MAF139" s="41"/>
      <c r="MAG139" s="42"/>
      <c r="MAH139" s="41"/>
      <c r="MAI139" s="43"/>
      <c r="MAJ139" s="44"/>
      <c r="MAK139" s="41"/>
      <c r="MAL139" s="41"/>
      <c r="MAM139" s="41"/>
      <c r="MAN139" s="38"/>
      <c r="MAO139" s="38"/>
      <c r="MAP139" s="38"/>
      <c r="MAQ139" s="38"/>
      <c r="MAR139" s="39"/>
      <c r="MAS139" s="40"/>
      <c r="MAT139" s="41"/>
      <c r="MAU139" s="41"/>
      <c r="MAV139" s="41"/>
      <c r="MAW139" s="42"/>
      <c r="MAX139" s="41"/>
      <c r="MAY139" s="43"/>
      <c r="MAZ139" s="44"/>
      <c r="MBA139" s="41"/>
      <c r="MBB139" s="41"/>
      <c r="MBC139" s="41"/>
      <c r="MBD139" s="38"/>
      <c r="MBE139" s="38"/>
      <c r="MBF139" s="38"/>
      <c r="MBG139" s="38"/>
      <c r="MBH139" s="39"/>
      <c r="MBI139" s="40"/>
      <c r="MBJ139" s="41"/>
      <c r="MBK139" s="41"/>
      <c r="MBL139" s="41"/>
      <c r="MBM139" s="42"/>
      <c r="MBN139" s="41"/>
      <c r="MBO139" s="43"/>
      <c r="MBP139" s="44"/>
      <c r="MBQ139" s="41"/>
      <c r="MBR139" s="41"/>
      <c r="MBS139" s="41"/>
      <c r="MBT139" s="38"/>
      <c r="MBU139" s="38"/>
      <c r="MBV139" s="38"/>
      <c r="MBW139" s="38"/>
      <c r="MBX139" s="39"/>
      <c r="MBY139" s="40"/>
      <c r="MBZ139" s="41"/>
      <c r="MCA139" s="41"/>
      <c r="MCB139" s="41"/>
      <c r="MCC139" s="42"/>
      <c r="MCD139" s="41"/>
      <c r="MCE139" s="43"/>
      <c r="MCF139" s="44"/>
      <c r="MCG139" s="41"/>
      <c r="MCH139" s="41"/>
      <c r="MCI139" s="41"/>
      <c r="MCJ139" s="38"/>
      <c r="MCK139" s="38"/>
      <c r="MCL139" s="38"/>
      <c r="MCM139" s="38"/>
      <c r="MCN139" s="39"/>
      <c r="MCO139" s="40"/>
      <c r="MCP139" s="41"/>
      <c r="MCQ139" s="41"/>
      <c r="MCR139" s="41"/>
      <c r="MCS139" s="42"/>
      <c r="MCT139" s="41"/>
      <c r="MCU139" s="43"/>
      <c r="MCV139" s="44"/>
      <c r="MCW139" s="41"/>
      <c r="MCX139" s="41"/>
      <c r="MCY139" s="41"/>
      <c r="MCZ139" s="38"/>
      <c r="MDA139" s="38"/>
      <c r="MDB139" s="38"/>
      <c r="MDC139" s="38"/>
      <c r="MDD139" s="39"/>
      <c r="MDE139" s="40"/>
      <c r="MDF139" s="41"/>
      <c r="MDG139" s="41"/>
      <c r="MDH139" s="41"/>
      <c r="MDI139" s="42"/>
      <c r="MDJ139" s="41"/>
      <c r="MDK139" s="43"/>
      <c r="MDL139" s="44"/>
      <c r="MDM139" s="41"/>
      <c r="MDN139" s="41"/>
      <c r="MDO139" s="41"/>
      <c r="MDP139" s="38"/>
      <c r="MDQ139" s="38"/>
      <c r="MDR139" s="38"/>
      <c r="MDS139" s="38"/>
      <c r="MDT139" s="39"/>
      <c r="MDU139" s="40"/>
      <c r="MDV139" s="41"/>
      <c r="MDW139" s="41"/>
      <c r="MDX139" s="41"/>
      <c r="MDY139" s="42"/>
      <c r="MDZ139" s="41"/>
      <c r="MEA139" s="43"/>
      <c r="MEB139" s="44"/>
      <c r="MEC139" s="41"/>
      <c r="MED139" s="41"/>
      <c r="MEE139" s="41"/>
      <c r="MEF139" s="38"/>
      <c r="MEG139" s="38"/>
      <c r="MEH139" s="38"/>
      <c r="MEI139" s="38"/>
      <c r="MEJ139" s="39"/>
      <c r="MEK139" s="40"/>
      <c r="MEL139" s="41"/>
      <c r="MEM139" s="41"/>
      <c r="MEN139" s="41"/>
      <c r="MEO139" s="42"/>
      <c r="MEP139" s="41"/>
      <c r="MEQ139" s="43"/>
      <c r="MER139" s="44"/>
      <c r="MES139" s="41"/>
      <c r="MET139" s="41"/>
      <c r="MEU139" s="41"/>
      <c r="MEV139" s="38"/>
      <c r="MEW139" s="38"/>
      <c r="MEX139" s="38"/>
      <c r="MEY139" s="38"/>
      <c r="MEZ139" s="39"/>
      <c r="MFA139" s="40"/>
      <c r="MFB139" s="41"/>
      <c r="MFC139" s="41"/>
      <c r="MFD139" s="41"/>
      <c r="MFE139" s="42"/>
      <c r="MFF139" s="41"/>
      <c r="MFG139" s="43"/>
      <c r="MFH139" s="44"/>
      <c r="MFI139" s="41"/>
      <c r="MFJ139" s="41"/>
      <c r="MFK139" s="41"/>
      <c r="MFL139" s="38"/>
      <c r="MFM139" s="38"/>
      <c r="MFN139" s="38"/>
      <c r="MFO139" s="38"/>
      <c r="MFP139" s="39"/>
      <c r="MFQ139" s="40"/>
      <c r="MFR139" s="41"/>
      <c r="MFS139" s="41"/>
      <c r="MFT139" s="41"/>
      <c r="MFU139" s="42"/>
      <c r="MFV139" s="41"/>
      <c r="MFW139" s="43"/>
      <c r="MFX139" s="44"/>
      <c r="MFY139" s="41"/>
      <c r="MFZ139" s="41"/>
      <c r="MGA139" s="41"/>
      <c r="MGB139" s="38"/>
      <c r="MGC139" s="38"/>
      <c r="MGD139" s="38"/>
      <c r="MGE139" s="38"/>
      <c r="MGF139" s="39"/>
      <c r="MGG139" s="40"/>
      <c r="MGH139" s="41"/>
      <c r="MGI139" s="41"/>
      <c r="MGJ139" s="41"/>
      <c r="MGK139" s="42"/>
      <c r="MGL139" s="41"/>
      <c r="MGM139" s="43"/>
      <c r="MGN139" s="44"/>
      <c r="MGO139" s="41"/>
      <c r="MGP139" s="41"/>
      <c r="MGQ139" s="41"/>
      <c r="MGR139" s="38"/>
      <c r="MGS139" s="38"/>
      <c r="MGT139" s="38"/>
      <c r="MGU139" s="38"/>
      <c r="MGV139" s="39"/>
      <c r="MGW139" s="40"/>
      <c r="MGX139" s="41"/>
      <c r="MGY139" s="41"/>
      <c r="MGZ139" s="41"/>
      <c r="MHA139" s="42"/>
      <c r="MHB139" s="41"/>
      <c r="MHC139" s="43"/>
      <c r="MHD139" s="44"/>
      <c r="MHE139" s="41"/>
      <c r="MHF139" s="41"/>
      <c r="MHG139" s="41"/>
      <c r="MHH139" s="38"/>
      <c r="MHI139" s="38"/>
      <c r="MHJ139" s="38"/>
      <c r="MHK139" s="38"/>
      <c r="MHL139" s="39"/>
      <c r="MHM139" s="40"/>
      <c r="MHN139" s="41"/>
      <c r="MHO139" s="41"/>
      <c r="MHP139" s="41"/>
      <c r="MHQ139" s="42"/>
      <c r="MHR139" s="41"/>
      <c r="MHS139" s="43"/>
      <c r="MHT139" s="44"/>
      <c r="MHU139" s="41"/>
      <c r="MHV139" s="41"/>
      <c r="MHW139" s="41"/>
      <c r="MHX139" s="38"/>
      <c r="MHY139" s="38"/>
      <c r="MHZ139" s="38"/>
      <c r="MIA139" s="38"/>
      <c r="MIB139" s="39"/>
      <c r="MIC139" s="40"/>
      <c r="MID139" s="41"/>
      <c r="MIE139" s="41"/>
      <c r="MIF139" s="41"/>
      <c r="MIG139" s="42"/>
      <c r="MIH139" s="41"/>
      <c r="MII139" s="43"/>
      <c r="MIJ139" s="44"/>
      <c r="MIK139" s="41"/>
      <c r="MIL139" s="41"/>
      <c r="MIM139" s="41"/>
      <c r="MIN139" s="38"/>
      <c r="MIO139" s="38"/>
      <c r="MIP139" s="38"/>
      <c r="MIQ139" s="38"/>
      <c r="MIR139" s="39"/>
      <c r="MIS139" s="40"/>
      <c r="MIT139" s="41"/>
      <c r="MIU139" s="41"/>
      <c r="MIV139" s="41"/>
      <c r="MIW139" s="42"/>
      <c r="MIX139" s="41"/>
      <c r="MIY139" s="43"/>
      <c r="MIZ139" s="44"/>
      <c r="MJA139" s="41"/>
      <c r="MJB139" s="41"/>
      <c r="MJC139" s="41"/>
      <c r="MJD139" s="38"/>
      <c r="MJE139" s="38"/>
      <c r="MJF139" s="38"/>
      <c r="MJG139" s="38"/>
      <c r="MJH139" s="39"/>
      <c r="MJI139" s="40"/>
      <c r="MJJ139" s="41"/>
      <c r="MJK139" s="41"/>
      <c r="MJL139" s="41"/>
      <c r="MJM139" s="42"/>
      <c r="MJN139" s="41"/>
      <c r="MJO139" s="43"/>
      <c r="MJP139" s="44"/>
      <c r="MJQ139" s="41"/>
      <c r="MJR139" s="41"/>
      <c r="MJS139" s="41"/>
      <c r="MJT139" s="38"/>
      <c r="MJU139" s="38"/>
      <c r="MJV139" s="38"/>
      <c r="MJW139" s="38"/>
      <c r="MJX139" s="39"/>
      <c r="MJY139" s="40"/>
      <c r="MJZ139" s="41"/>
      <c r="MKA139" s="41"/>
      <c r="MKB139" s="41"/>
      <c r="MKC139" s="42"/>
      <c r="MKD139" s="41"/>
      <c r="MKE139" s="43"/>
      <c r="MKF139" s="44"/>
      <c r="MKG139" s="41"/>
      <c r="MKH139" s="41"/>
      <c r="MKI139" s="41"/>
      <c r="MKJ139" s="38"/>
      <c r="MKK139" s="38"/>
      <c r="MKL139" s="38"/>
      <c r="MKM139" s="38"/>
      <c r="MKN139" s="39"/>
      <c r="MKO139" s="40"/>
      <c r="MKP139" s="41"/>
      <c r="MKQ139" s="41"/>
      <c r="MKR139" s="41"/>
      <c r="MKS139" s="42"/>
      <c r="MKT139" s="41"/>
      <c r="MKU139" s="43"/>
      <c r="MKV139" s="44"/>
      <c r="MKW139" s="41"/>
      <c r="MKX139" s="41"/>
      <c r="MKY139" s="41"/>
      <c r="MKZ139" s="38"/>
      <c r="MLA139" s="38"/>
      <c r="MLB139" s="38"/>
      <c r="MLC139" s="38"/>
      <c r="MLD139" s="39"/>
      <c r="MLE139" s="40"/>
      <c r="MLF139" s="41"/>
      <c r="MLG139" s="41"/>
      <c r="MLH139" s="41"/>
      <c r="MLI139" s="42"/>
      <c r="MLJ139" s="41"/>
      <c r="MLK139" s="43"/>
      <c r="MLL139" s="44"/>
      <c r="MLM139" s="41"/>
      <c r="MLN139" s="41"/>
      <c r="MLO139" s="41"/>
      <c r="MLP139" s="38"/>
      <c r="MLQ139" s="38"/>
      <c r="MLR139" s="38"/>
      <c r="MLS139" s="38"/>
      <c r="MLT139" s="39"/>
      <c r="MLU139" s="40"/>
      <c r="MLV139" s="41"/>
      <c r="MLW139" s="41"/>
      <c r="MLX139" s="41"/>
      <c r="MLY139" s="42"/>
      <c r="MLZ139" s="41"/>
      <c r="MMA139" s="43"/>
      <c r="MMB139" s="44"/>
      <c r="MMC139" s="41"/>
      <c r="MMD139" s="41"/>
      <c r="MME139" s="41"/>
      <c r="MMF139" s="38"/>
      <c r="MMG139" s="38"/>
      <c r="MMH139" s="38"/>
      <c r="MMI139" s="38"/>
      <c r="MMJ139" s="39"/>
      <c r="MMK139" s="40"/>
      <c r="MML139" s="41"/>
      <c r="MMM139" s="41"/>
      <c r="MMN139" s="41"/>
      <c r="MMO139" s="42"/>
      <c r="MMP139" s="41"/>
      <c r="MMQ139" s="43"/>
      <c r="MMR139" s="44"/>
      <c r="MMS139" s="41"/>
      <c r="MMT139" s="41"/>
      <c r="MMU139" s="41"/>
      <c r="MMV139" s="38"/>
      <c r="MMW139" s="38"/>
      <c r="MMX139" s="38"/>
      <c r="MMY139" s="38"/>
      <c r="MMZ139" s="39"/>
      <c r="MNA139" s="40"/>
      <c r="MNB139" s="41"/>
      <c r="MNC139" s="41"/>
      <c r="MND139" s="41"/>
      <c r="MNE139" s="42"/>
      <c r="MNF139" s="41"/>
      <c r="MNG139" s="43"/>
      <c r="MNH139" s="44"/>
      <c r="MNI139" s="41"/>
      <c r="MNJ139" s="41"/>
      <c r="MNK139" s="41"/>
      <c r="MNL139" s="38"/>
      <c r="MNM139" s="38"/>
      <c r="MNN139" s="38"/>
      <c r="MNO139" s="38"/>
      <c r="MNP139" s="39"/>
      <c r="MNQ139" s="40"/>
      <c r="MNR139" s="41"/>
      <c r="MNS139" s="41"/>
      <c r="MNT139" s="41"/>
      <c r="MNU139" s="42"/>
      <c r="MNV139" s="41"/>
      <c r="MNW139" s="43"/>
      <c r="MNX139" s="44"/>
      <c r="MNY139" s="41"/>
      <c r="MNZ139" s="41"/>
      <c r="MOA139" s="41"/>
      <c r="MOB139" s="38"/>
      <c r="MOC139" s="38"/>
      <c r="MOD139" s="38"/>
      <c r="MOE139" s="38"/>
      <c r="MOF139" s="39"/>
      <c r="MOG139" s="40"/>
      <c r="MOH139" s="41"/>
      <c r="MOI139" s="41"/>
      <c r="MOJ139" s="41"/>
      <c r="MOK139" s="42"/>
      <c r="MOL139" s="41"/>
      <c r="MOM139" s="43"/>
      <c r="MON139" s="44"/>
      <c r="MOO139" s="41"/>
      <c r="MOP139" s="41"/>
      <c r="MOQ139" s="41"/>
      <c r="MOR139" s="38"/>
      <c r="MOS139" s="38"/>
      <c r="MOT139" s="38"/>
      <c r="MOU139" s="38"/>
      <c r="MOV139" s="39"/>
      <c r="MOW139" s="40"/>
      <c r="MOX139" s="41"/>
      <c r="MOY139" s="41"/>
      <c r="MOZ139" s="41"/>
      <c r="MPA139" s="42"/>
      <c r="MPB139" s="41"/>
      <c r="MPC139" s="43"/>
      <c r="MPD139" s="44"/>
      <c r="MPE139" s="41"/>
      <c r="MPF139" s="41"/>
      <c r="MPG139" s="41"/>
      <c r="MPH139" s="38"/>
      <c r="MPI139" s="38"/>
      <c r="MPJ139" s="38"/>
      <c r="MPK139" s="38"/>
      <c r="MPL139" s="39"/>
      <c r="MPM139" s="40"/>
      <c r="MPN139" s="41"/>
      <c r="MPO139" s="41"/>
      <c r="MPP139" s="41"/>
      <c r="MPQ139" s="42"/>
      <c r="MPR139" s="41"/>
      <c r="MPS139" s="43"/>
      <c r="MPT139" s="44"/>
      <c r="MPU139" s="41"/>
      <c r="MPV139" s="41"/>
      <c r="MPW139" s="41"/>
      <c r="MPX139" s="38"/>
      <c r="MPY139" s="38"/>
      <c r="MPZ139" s="38"/>
      <c r="MQA139" s="38"/>
      <c r="MQB139" s="39"/>
      <c r="MQC139" s="40"/>
      <c r="MQD139" s="41"/>
      <c r="MQE139" s="41"/>
      <c r="MQF139" s="41"/>
      <c r="MQG139" s="42"/>
      <c r="MQH139" s="41"/>
      <c r="MQI139" s="43"/>
      <c r="MQJ139" s="44"/>
      <c r="MQK139" s="41"/>
      <c r="MQL139" s="41"/>
      <c r="MQM139" s="41"/>
      <c r="MQN139" s="38"/>
      <c r="MQO139" s="38"/>
      <c r="MQP139" s="38"/>
      <c r="MQQ139" s="38"/>
      <c r="MQR139" s="39"/>
      <c r="MQS139" s="40"/>
      <c r="MQT139" s="41"/>
      <c r="MQU139" s="41"/>
      <c r="MQV139" s="41"/>
      <c r="MQW139" s="42"/>
      <c r="MQX139" s="41"/>
      <c r="MQY139" s="43"/>
      <c r="MQZ139" s="44"/>
      <c r="MRA139" s="41"/>
      <c r="MRB139" s="41"/>
      <c r="MRC139" s="41"/>
      <c r="MRD139" s="38"/>
      <c r="MRE139" s="38"/>
      <c r="MRF139" s="38"/>
      <c r="MRG139" s="38"/>
      <c r="MRH139" s="39"/>
      <c r="MRI139" s="40"/>
      <c r="MRJ139" s="41"/>
      <c r="MRK139" s="41"/>
      <c r="MRL139" s="41"/>
      <c r="MRM139" s="42"/>
      <c r="MRN139" s="41"/>
      <c r="MRO139" s="43"/>
      <c r="MRP139" s="44"/>
      <c r="MRQ139" s="41"/>
      <c r="MRR139" s="41"/>
      <c r="MRS139" s="41"/>
      <c r="MRT139" s="38"/>
      <c r="MRU139" s="38"/>
      <c r="MRV139" s="38"/>
      <c r="MRW139" s="38"/>
      <c r="MRX139" s="39"/>
      <c r="MRY139" s="40"/>
      <c r="MRZ139" s="41"/>
      <c r="MSA139" s="41"/>
      <c r="MSB139" s="41"/>
      <c r="MSC139" s="42"/>
      <c r="MSD139" s="41"/>
      <c r="MSE139" s="43"/>
      <c r="MSF139" s="44"/>
      <c r="MSG139" s="41"/>
      <c r="MSH139" s="41"/>
      <c r="MSI139" s="41"/>
      <c r="MSJ139" s="38"/>
      <c r="MSK139" s="38"/>
      <c r="MSL139" s="38"/>
      <c r="MSM139" s="38"/>
      <c r="MSN139" s="39"/>
      <c r="MSO139" s="40"/>
      <c r="MSP139" s="41"/>
      <c r="MSQ139" s="41"/>
      <c r="MSR139" s="41"/>
      <c r="MSS139" s="42"/>
      <c r="MST139" s="41"/>
      <c r="MSU139" s="43"/>
      <c r="MSV139" s="44"/>
      <c r="MSW139" s="41"/>
      <c r="MSX139" s="41"/>
      <c r="MSY139" s="41"/>
      <c r="MSZ139" s="38"/>
      <c r="MTA139" s="38"/>
      <c r="MTB139" s="38"/>
      <c r="MTC139" s="38"/>
      <c r="MTD139" s="39"/>
      <c r="MTE139" s="40"/>
      <c r="MTF139" s="41"/>
      <c r="MTG139" s="41"/>
      <c r="MTH139" s="41"/>
      <c r="MTI139" s="42"/>
      <c r="MTJ139" s="41"/>
      <c r="MTK139" s="43"/>
      <c r="MTL139" s="44"/>
      <c r="MTM139" s="41"/>
      <c r="MTN139" s="41"/>
      <c r="MTO139" s="41"/>
      <c r="MTP139" s="38"/>
      <c r="MTQ139" s="38"/>
      <c r="MTR139" s="38"/>
      <c r="MTS139" s="38"/>
      <c r="MTT139" s="39"/>
      <c r="MTU139" s="40"/>
      <c r="MTV139" s="41"/>
      <c r="MTW139" s="41"/>
      <c r="MTX139" s="41"/>
      <c r="MTY139" s="42"/>
      <c r="MTZ139" s="41"/>
      <c r="MUA139" s="43"/>
      <c r="MUB139" s="44"/>
      <c r="MUC139" s="41"/>
      <c r="MUD139" s="41"/>
      <c r="MUE139" s="41"/>
      <c r="MUF139" s="38"/>
      <c r="MUG139" s="38"/>
      <c r="MUH139" s="38"/>
      <c r="MUI139" s="38"/>
      <c r="MUJ139" s="39"/>
      <c r="MUK139" s="40"/>
      <c r="MUL139" s="41"/>
      <c r="MUM139" s="41"/>
      <c r="MUN139" s="41"/>
      <c r="MUO139" s="42"/>
      <c r="MUP139" s="41"/>
      <c r="MUQ139" s="43"/>
      <c r="MUR139" s="44"/>
      <c r="MUS139" s="41"/>
      <c r="MUT139" s="41"/>
      <c r="MUU139" s="41"/>
      <c r="MUV139" s="38"/>
      <c r="MUW139" s="38"/>
      <c r="MUX139" s="38"/>
      <c r="MUY139" s="38"/>
      <c r="MUZ139" s="39"/>
      <c r="MVA139" s="40"/>
      <c r="MVB139" s="41"/>
      <c r="MVC139" s="41"/>
      <c r="MVD139" s="41"/>
      <c r="MVE139" s="42"/>
      <c r="MVF139" s="41"/>
      <c r="MVG139" s="43"/>
      <c r="MVH139" s="44"/>
      <c r="MVI139" s="41"/>
      <c r="MVJ139" s="41"/>
      <c r="MVK139" s="41"/>
      <c r="MVL139" s="38"/>
      <c r="MVM139" s="38"/>
      <c r="MVN139" s="38"/>
      <c r="MVO139" s="38"/>
      <c r="MVP139" s="39"/>
      <c r="MVQ139" s="40"/>
      <c r="MVR139" s="41"/>
      <c r="MVS139" s="41"/>
      <c r="MVT139" s="41"/>
      <c r="MVU139" s="42"/>
      <c r="MVV139" s="41"/>
      <c r="MVW139" s="43"/>
      <c r="MVX139" s="44"/>
      <c r="MVY139" s="41"/>
      <c r="MVZ139" s="41"/>
      <c r="MWA139" s="41"/>
      <c r="MWB139" s="38"/>
      <c r="MWC139" s="38"/>
      <c r="MWD139" s="38"/>
      <c r="MWE139" s="38"/>
      <c r="MWF139" s="39"/>
      <c r="MWG139" s="40"/>
      <c r="MWH139" s="41"/>
      <c r="MWI139" s="41"/>
      <c r="MWJ139" s="41"/>
      <c r="MWK139" s="42"/>
      <c r="MWL139" s="41"/>
      <c r="MWM139" s="43"/>
      <c r="MWN139" s="44"/>
      <c r="MWO139" s="41"/>
      <c r="MWP139" s="41"/>
      <c r="MWQ139" s="41"/>
      <c r="MWR139" s="38"/>
      <c r="MWS139" s="38"/>
      <c r="MWT139" s="38"/>
      <c r="MWU139" s="38"/>
      <c r="MWV139" s="39"/>
      <c r="MWW139" s="40"/>
      <c r="MWX139" s="41"/>
      <c r="MWY139" s="41"/>
      <c r="MWZ139" s="41"/>
      <c r="MXA139" s="42"/>
      <c r="MXB139" s="41"/>
      <c r="MXC139" s="43"/>
      <c r="MXD139" s="44"/>
      <c r="MXE139" s="41"/>
      <c r="MXF139" s="41"/>
      <c r="MXG139" s="41"/>
      <c r="MXH139" s="38"/>
      <c r="MXI139" s="38"/>
      <c r="MXJ139" s="38"/>
      <c r="MXK139" s="38"/>
      <c r="MXL139" s="39"/>
      <c r="MXM139" s="40"/>
      <c r="MXN139" s="41"/>
      <c r="MXO139" s="41"/>
      <c r="MXP139" s="41"/>
      <c r="MXQ139" s="42"/>
      <c r="MXR139" s="41"/>
      <c r="MXS139" s="43"/>
      <c r="MXT139" s="44"/>
      <c r="MXU139" s="41"/>
      <c r="MXV139" s="41"/>
      <c r="MXW139" s="41"/>
      <c r="MXX139" s="38"/>
      <c r="MXY139" s="38"/>
      <c r="MXZ139" s="38"/>
      <c r="MYA139" s="38"/>
      <c r="MYB139" s="39"/>
      <c r="MYC139" s="40"/>
      <c r="MYD139" s="41"/>
      <c r="MYE139" s="41"/>
      <c r="MYF139" s="41"/>
      <c r="MYG139" s="42"/>
      <c r="MYH139" s="41"/>
      <c r="MYI139" s="43"/>
      <c r="MYJ139" s="44"/>
      <c r="MYK139" s="41"/>
      <c r="MYL139" s="41"/>
      <c r="MYM139" s="41"/>
      <c r="MYN139" s="38"/>
      <c r="MYO139" s="38"/>
      <c r="MYP139" s="38"/>
      <c r="MYQ139" s="38"/>
      <c r="MYR139" s="39"/>
      <c r="MYS139" s="40"/>
      <c r="MYT139" s="41"/>
      <c r="MYU139" s="41"/>
      <c r="MYV139" s="41"/>
      <c r="MYW139" s="42"/>
      <c r="MYX139" s="41"/>
      <c r="MYY139" s="43"/>
      <c r="MYZ139" s="44"/>
      <c r="MZA139" s="41"/>
      <c r="MZB139" s="41"/>
      <c r="MZC139" s="41"/>
      <c r="MZD139" s="38"/>
      <c r="MZE139" s="38"/>
      <c r="MZF139" s="38"/>
      <c r="MZG139" s="38"/>
      <c r="MZH139" s="39"/>
      <c r="MZI139" s="40"/>
      <c r="MZJ139" s="41"/>
      <c r="MZK139" s="41"/>
      <c r="MZL139" s="41"/>
      <c r="MZM139" s="42"/>
      <c r="MZN139" s="41"/>
      <c r="MZO139" s="43"/>
      <c r="MZP139" s="44"/>
      <c r="MZQ139" s="41"/>
      <c r="MZR139" s="41"/>
      <c r="MZS139" s="41"/>
      <c r="MZT139" s="38"/>
      <c r="MZU139" s="38"/>
      <c r="MZV139" s="38"/>
      <c r="MZW139" s="38"/>
      <c r="MZX139" s="39"/>
      <c r="MZY139" s="40"/>
      <c r="MZZ139" s="41"/>
      <c r="NAA139" s="41"/>
      <c r="NAB139" s="41"/>
      <c r="NAC139" s="42"/>
      <c r="NAD139" s="41"/>
      <c r="NAE139" s="43"/>
      <c r="NAF139" s="44"/>
      <c r="NAG139" s="41"/>
      <c r="NAH139" s="41"/>
      <c r="NAI139" s="41"/>
      <c r="NAJ139" s="38"/>
      <c r="NAK139" s="38"/>
      <c r="NAL139" s="38"/>
      <c r="NAM139" s="38"/>
      <c r="NAN139" s="39"/>
      <c r="NAO139" s="40"/>
      <c r="NAP139" s="41"/>
      <c r="NAQ139" s="41"/>
      <c r="NAR139" s="41"/>
      <c r="NAS139" s="42"/>
      <c r="NAT139" s="41"/>
      <c r="NAU139" s="43"/>
      <c r="NAV139" s="44"/>
      <c r="NAW139" s="41"/>
      <c r="NAX139" s="41"/>
      <c r="NAY139" s="41"/>
      <c r="NAZ139" s="38"/>
      <c r="NBA139" s="38"/>
      <c r="NBB139" s="38"/>
      <c r="NBC139" s="38"/>
      <c r="NBD139" s="39"/>
      <c r="NBE139" s="40"/>
      <c r="NBF139" s="41"/>
      <c r="NBG139" s="41"/>
      <c r="NBH139" s="41"/>
      <c r="NBI139" s="42"/>
      <c r="NBJ139" s="41"/>
      <c r="NBK139" s="43"/>
      <c r="NBL139" s="44"/>
      <c r="NBM139" s="41"/>
      <c r="NBN139" s="41"/>
      <c r="NBO139" s="41"/>
      <c r="NBP139" s="38"/>
      <c r="NBQ139" s="38"/>
      <c r="NBR139" s="38"/>
      <c r="NBS139" s="38"/>
      <c r="NBT139" s="39"/>
      <c r="NBU139" s="40"/>
      <c r="NBV139" s="41"/>
      <c r="NBW139" s="41"/>
      <c r="NBX139" s="41"/>
      <c r="NBY139" s="42"/>
      <c r="NBZ139" s="41"/>
      <c r="NCA139" s="43"/>
      <c r="NCB139" s="44"/>
      <c r="NCC139" s="41"/>
      <c r="NCD139" s="41"/>
      <c r="NCE139" s="41"/>
      <c r="NCF139" s="38"/>
      <c r="NCG139" s="38"/>
      <c r="NCH139" s="38"/>
      <c r="NCI139" s="38"/>
      <c r="NCJ139" s="39"/>
      <c r="NCK139" s="40"/>
      <c r="NCL139" s="41"/>
      <c r="NCM139" s="41"/>
      <c r="NCN139" s="41"/>
      <c r="NCO139" s="42"/>
      <c r="NCP139" s="41"/>
      <c r="NCQ139" s="43"/>
      <c r="NCR139" s="44"/>
      <c r="NCS139" s="41"/>
      <c r="NCT139" s="41"/>
      <c r="NCU139" s="41"/>
      <c r="NCV139" s="38"/>
      <c r="NCW139" s="38"/>
      <c r="NCX139" s="38"/>
      <c r="NCY139" s="38"/>
      <c r="NCZ139" s="39"/>
      <c r="NDA139" s="40"/>
      <c r="NDB139" s="41"/>
      <c r="NDC139" s="41"/>
      <c r="NDD139" s="41"/>
      <c r="NDE139" s="42"/>
      <c r="NDF139" s="41"/>
      <c r="NDG139" s="43"/>
      <c r="NDH139" s="44"/>
      <c r="NDI139" s="41"/>
      <c r="NDJ139" s="41"/>
      <c r="NDK139" s="41"/>
      <c r="NDL139" s="38"/>
      <c r="NDM139" s="38"/>
      <c r="NDN139" s="38"/>
      <c r="NDO139" s="38"/>
      <c r="NDP139" s="39"/>
      <c r="NDQ139" s="40"/>
      <c r="NDR139" s="41"/>
      <c r="NDS139" s="41"/>
      <c r="NDT139" s="41"/>
      <c r="NDU139" s="42"/>
      <c r="NDV139" s="41"/>
      <c r="NDW139" s="43"/>
      <c r="NDX139" s="44"/>
      <c r="NDY139" s="41"/>
      <c r="NDZ139" s="41"/>
      <c r="NEA139" s="41"/>
      <c r="NEB139" s="38"/>
      <c r="NEC139" s="38"/>
      <c r="NED139" s="38"/>
      <c r="NEE139" s="38"/>
      <c r="NEF139" s="39"/>
      <c r="NEG139" s="40"/>
      <c r="NEH139" s="41"/>
      <c r="NEI139" s="41"/>
      <c r="NEJ139" s="41"/>
      <c r="NEK139" s="42"/>
      <c r="NEL139" s="41"/>
      <c r="NEM139" s="43"/>
      <c r="NEN139" s="44"/>
      <c r="NEO139" s="41"/>
      <c r="NEP139" s="41"/>
      <c r="NEQ139" s="41"/>
      <c r="NER139" s="38"/>
      <c r="NES139" s="38"/>
      <c r="NET139" s="38"/>
      <c r="NEU139" s="38"/>
      <c r="NEV139" s="39"/>
      <c r="NEW139" s="40"/>
      <c r="NEX139" s="41"/>
      <c r="NEY139" s="41"/>
      <c r="NEZ139" s="41"/>
      <c r="NFA139" s="42"/>
      <c r="NFB139" s="41"/>
      <c r="NFC139" s="43"/>
      <c r="NFD139" s="44"/>
      <c r="NFE139" s="41"/>
      <c r="NFF139" s="41"/>
      <c r="NFG139" s="41"/>
      <c r="NFH139" s="38"/>
      <c r="NFI139" s="38"/>
      <c r="NFJ139" s="38"/>
      <c r="NFK139" s="38"/>
      <c r="NFL139" s="39"/>
      <c r="NFM139" s="40"/>
      <c r="NFN139" s="41"/>
      <c r="NFO139" s="41"/>
      <c r="NFP139" s="41"/>
      <c r="NFQ139" s="42"/>
      <c r="NFR139" s="41"/>
      <c r="NFS139" s="43"/>
      <c r="NFT139" s="44"/>
      <c r="NFU139" s="41"/>
      <c r="NFV139" s="41"/>
      <c r="NFW139" s="41"/>
      <c r="NFX139" s="38"/>
      <c r="NFY139" s="38"/>
      <c r="NFZ139" s="38"/>
      <c r="NGA139" s="38"/>
      <c r="NGB139" s="39"/>
      <c r="NGC139" s="40"/>
      <c r="NGD139" s="41"/>
      <c r="NGE139" s="41"/>
      <c r="NGF139" s="41"/>
      <c r="NGG139" s="42"/>
      <c r="NGH139" s="41"/>
      <c r="NGI139" s="43"/>
      <c r="NGJ139" s="44"/>
      <c r="NGK139" s="41"/>
      <c r="NGL139" s="41"/>
      <c r="NGM139" s="41"/>
      <c r="NGN139" s="38"/>
      <c r="NGO139" s="38"/>
      <c r="NGP139" s="38"/>
      <c r="NGQ139" s="38"/>
      <c r="NGR139" s="39"/>
      <c r="NGS139" s="40"/>
      <c r="NGT139" s="41"/>
      <c r="NGU139" s="41"/>
      <c r="NGV139" s="41"/>
      <c r="NGW139" s="42"/>
      <c r="NGX139" s="41"/>
      <c r="NGY139" s="43"/>
      <c r="NGZ139" s="44"/>
      <c r="NHA139" s="41"/>
      <c r="NHB139" s="41"/>
      <c r="NHC139" s="41"/>
      <c r="NHD139" s="38"/>
      <c r="NHE139" s="38"/>
      <c r="NHF139" s="38"/>
      <c r="NHG139" s="38"/>
      <c r="NHH139" s="39"/>
      <c r="NHI139" s="40"/>
      <c r="NHJ139" s="41"/>
      <c r="NHK139" s="41"/>
      <c r="NHL139" s="41"/>
      <c r="NHM139" s="42"/>
      <c r="NHN139" s="41"/>
      <c r="NHO139" s="43"/>
      <c r="NHP139" s="44"/>
      <c r="NHQ139" s="41"/>
      <c r="NHR139" s="41"/>
      <c r="NHS139" s="41"/>
      <c r="NHT139" s="38"/>
      <c r="NHU139" s="38"/>
      <c r="NHV139" s="38"/>
      <c r="NHW139" s="38"/>
      <c r="NHX139" s="39"/>
      <c r="NHY139" s="40"/>
      <c r="NHZ139" s="41"/>
      <c r="NIA139" s="41"/>
      <c r="NIB139" s="41"/>
      <c r="NIC139" s="42"/>
      <c r="NID139" s="41"/>
      <c r="NIE139" s="43"/>
      <c r="NIF139" s="44"/>
      <c r="NIG139" s="41"/>
      <c r="NIH139" s="41"/>
      <c r="NII139" s="41"/>
      <c r="NIJ139" s="38"/>
      <c r="NIK139" s="38"/>
      <c r="NIL139" s="38"/>
      <c r="NIM139" s="38"/>
      <c r="NIN139" s="39"/>
      <c r="NIO139" s="40"/>
      <c r="NIP139" s="41"/>
      <c r="NIQ139" s="41"/>
      <c r="NIR139" s="41"/>
      <c r="NIS139" s="42"/>
      <c r="NIT139" s="41"/>
      <c r="NIU139" s="43"/>
      <c r="NIV139" s="44"/>
      <c r="NIW139" s="41"/>
      <c r="NIX139" s="41"/>
      <c r="NIY139" s="41"/>
      <c r="NIZ139" s="38"/>
      <c r="NJA139" s="38"/>
      <c r="NJB139" s="38"/>
      <c r="NJC139" s="38"/>
      <c r="NJD139" s="39"/>
      <c r="NJE139" s="40"/>
      <c r="NJF139" s="41"/>
      <c r="NJG139" s="41"/>
      <c r="NJH139" s="41"/>
      <c r="NJI139" s="42"/>
      <c r="NJJ139" s="41"/>
      <c r="NJK139" s="43"/>
      <c r="NJL139" s="44"/>
      <c r="NJM139" s="41"/>
      <c r="NJN139" s="41"/>
      <c r="NJO139" s="41"/>
      <c r="NJP139" s="38"/>
      <c r="NJQ139" s="38"/>
      <c r="NJR139" s="38"/>
      <c r="NJS139" s="38"/>
      <c r="NJT139" s="39"/>
      <c r="NJU139" s="40"/>
      <c r="NJV139" s="41"/>
      <c r="NJW139" s="41"/>
      <c r="NJX139" s="41"/>
      <c r="NJY139" s="42"/>
      <c r="NJZ139" s="41"/>
      <c r="NKA139" s="43"/>
      <c r="NKB139" s="44"/>
      <c r="NKC139" s="41"/>
      <c r="NKD139" s="41"/>
      <c r="NKE139" s="41"/>
      <c r="NKF139" s="38"/>
      <c r="NKG139" s="38"/>
      <c r="NKH139" s="38"/>
      <c r="NKI139" s="38"/>
      <c r="NKJ139" s="39"/>
      <c r="NKK139" s="40"/>
      <c r="NKL139" s="41"/>
      <c r="NKM139" s="41"/>
      <c r="NKN139" s="41"/>
      <c r="NKO139" s="42"/>
      <c r="NKP139" s="41"/>
      <c r="NKQ139" s="43"/>
      <c r="NKR139" s="44"/>
      <c r="NKS139" s="41"/>
      <c r="NKT139" s="41"/>
      <c r="NKU139" s="41"/>
      <c r="NKV139" s="38"/>
      <c r="NKW139" s="38"/>
      <c r="NKX139" s="38"/>
      <c r="NKY139" s="38"/>
      <c r="NKZ139" s="39"/>
      <c r="NLA139" s="40"/>
      <c r="NLB139" s="41"/>
      <c r="NLC139" s="41"/>
      <c r="NLD139" s="41"/>
      <c r="NLE139" s="42"/>
      <c r="NLF139" s="41"/>
      <c r="NLG139" s="43"/>
      <c r="NLH139" s="44"/>
      <c r="NLI139" s="41"/>
      <c r="NLJ139" s="41"/>
      <c r="NLK139" s="41"/>
      <c r="NLL139" s="38"/>
      <c r="NLM139" s="38"/>
      <c r="NLN139" s="38"/>
      <c r="NLO139" s="38"/>
      <c r="NLP139" s="39"/>
      <c r="NLQ139" s="40"/>
      <c r="NLR139" s="41"/>
      <c r="NLS139" s="41"/>
      <c r="NLT139" s="41"/>
      <c r="NLU139" s="42"/>
      <c r="NLV139" s="41"/>
      <c r="NLW139" s="43"/>
      <c r="NLX139" s="44"/>
      <c r="NLY139" s="41"/>
      <c r="NLZ139" s="41"/>
      <c r="NMA139" s="41"/>
      <c r="NMB139" s="38"/>
      <c r="NMC139" s="38"/>
      <c r="NMD139" s="38"/>
      <c r="NME139" s="38"/>
      <c r="NMF139" s="39"/>
      <c r="NMG139" s="40"/>
      <c r="NMH139" s="41"/>
      <c r="NMI139" s="41"/>
      <c r="NMJ139" s="41"/>
      <c r="NMK139" s="42"/>
      <c r="NML139" s="41"/>
      <c r="NMM139" s="43"/>
      <c r="NMN139" s="44"/>
      <c r="NMO139" s="41"/>
      <c r="NMP139" s="41"/>
      <c r="NMQ139" s="41"/>
      <c r="NMR139" s="38"/>
      <c r="NMS139" s="38"/>
      <c r="NMT139" s="38"/>
      <c r="NMU139" s="38"/>
      <c r="NMV139" s="39"/>
      <c r="NMW139" s="40"/>
      <c r="NMX139" s="41"/>
      <c r="NMY139" s="41"/>
      <c r="NMZ139" s="41"/>
      <c r="NNA139" s="42"/>
      <c r="NNB139" s="41"/>
      <c r="NNC139" s="43"/>
      <c r="NND139" s="44"/>
      <c r="NNE139" s="41"/>
      <c r="NNF139" s="41"/>
      <c r="NNG139" s="41"/>
      <c r="NNH139" s="38"/>
      <c r="NNI139" s="38"/>
      <c r="NNJ139" s="38"/>
      <c r="NNK139" s="38"/>
      <c r="NNL139" s="39"/>
      <c r="NNM139" s="40"/>
      <c r="NNN139" s="41"/>
      <c r="NNO139" s="41"/>
      <c r="NNP139" s="41"/>
      <c r="NNQ139" s="42"/>
      <c r="NNR139" s="41"/>
      <c r="NNS139" s="43"/>
      <c r="NNT139" s="44"/>
      <c r="NNU139" s="41"/>
      <c r="NNV139" s="41"/>
      <c r="NNW139" s="41"/>
      <c r="NNX139" s="38"/>
      <c r="NNY139" s="38"/>
      <c r="NNZ139" s="38"/>
      <c r="NOA139" s="38"/>
      <c r="NOB139" s="39"/>
      <c r="NOC139" s="40"/>
      <c r="NOD139" s="41"/>
      <c r="NOE139" s="41"/>
      <c r="NOF139" s="41"/>
      <c r="NOG139" s="42"/>
      <c r="NOH139" s="41"/>
      <c r="NOI139" s="43"/>
      <c r="NOJ139" s="44"/>
      <c r="NOK139" s="41"/>
      <c r="NOL139" s="41"/>
      <c r="NOM139" s="41"/>
      <c r="NON139" s="38"/>
      <c r="NOO139" s="38"/>
      <c r="NOP139" s="38"/>
      <c r="NOQ139" s="38"/>
      <c r="NOR139" s="39"/>
      <c r="NOS139" s="40"/>
      <c r="NOT139" s="41"/>
      <c r="NOU139" s="41"/>
      <c r="NOV139" s="41"/>
      <c r="NOW139" s="42"/>
      <c r="NOX139" s="41"/>
      <c r="NOY139" s="43"/>
      <c r="NOZ139" s="44"/>
      <c r="NPA139" s="41"/>
      <c r="NPB139" s="41"/>
      <c r="NPC139" s="41"/>
      <c r="NPD139" s="38"/>
      <c r="NPE139" s="38"/>
      <c r="NPF139" s="38"/>
      <c r="NPG139" s="38"/>
      <c r="NPH139" s="39"/>
      <c r="NPI139" s="40"/>
      <c r="NPJ139" s="41"/>
      <c r="NPK139" s="41"/>
      <c r="NPL139" s="41"/>
      <c r="NPM139" s="42"/>
      <c r="NPN139" s="41"/>
      <c r="NPO139" s="43"/>
      <c r="NPP139" s="44"/>
      <c r="NPQ139" s="41"/>
      <c r="NPR139" s="41"/>
      <c r="NPS139" s="41"/>
      <c r="NPT139" s="38"/>
      <c r="NPU139" s="38"/>
      <c r="NPV139" s="38"/>
      <c r="NPW139" s="38"/>
      <c r="NPX139" s="39"/>
      <c r="NPY139" s="40"/>
      <c r="NPZ139" s="41"/>
      <c r="NQA139" s="41"/>
      <c r="NQB139" s="41"/>
      <c r="NQC139" s="42"/>
      <c r="NQD139" s="41"/>
      <c r="NQE139" s="43"/>
      <c r="NQF139" s="44"/>
      <c r="NQG139" s="41"/>
      <c r="NQH139" s="41"/>
      <c r="NQI139" s="41"/>
      <c r="NQJ139" s="38"/>
      <c r="NQK139" s="38"/>
      <c r="NQL139" s="38"/>
      <c r="NQM139" s="38"/>
      <c r="NQN139" s="39"/>
      <c r="NQO139" s="40"/>
      <c r="NQP139" s="41"/>
      <c r="NQQ139" s="41"/>
      <c r="NQR139" s="41"/>
      <c r="NQS139" s="42"/>
      <c r="NQT139" s="41"/>
      <c r="NQU139" s="43"/>
      <c r="NQV139" s="44"/>
      <c r="NQW139" s="41"/>
      <c r="NQX139" s="41"/>
      <c r="NQY139" s="41"/>
      <c r="NQZ139" s="38"/>
      <c r="NRA139" s="38"/>
      <c r="NRB139" s="38"/>
      <c r="NRC139" s="38"/>
      <c r="NRD139" s="39"/>
      <c r="NRE139" s="40"/>
      <c r="NRF139" s="41"/>
      <c r="NRG139" s="41"/>
      <c r="NRH139" s="41"/>
      <c r="NRI139" s="42"/>
      <c r="NRJ139" s="41"/>
      <c r="NRK139" s="43"/>
      <c r="NRL139" s="44"/>
      <c r="NRM139" s="41"/>
      <c r="NRN139" s="41"/>
      <c r="NRO139" s="41"/>
      <c r="NRP139" s="38"/>
      <c r="NRQ139" s="38"/>
      <c r="NRR139" s="38"/>
      <c r="NRS139" s="38"/>
      <c r="NRT139" s="39"/>
      <c r="NRU139" s="40"/>
      <c r="NRV139" s="41"/>
      <c r="NRW139" s="41"/>
      <c r="NRX139" s="41"/>
      <c r="NRY139" s="42"/>
      <c r="NRZ139" s="41"/>
      <c r="NSA139" s="43"/>
      <c r="NSB139" s="44"/>
      <c r="NSC139" s="41"/>
      <c r="NSD139" s="41"/>
      <c r="NSE139" s="41"/>
      <c r="NSF139" s="38"/>
      <c r="NSG139" s="38"/>
      <c r="NSH139" s="38"/>
      <c r="NSI139" s="38"/>
      <c r="NSJ139" s="39"/>
      <c r="NSK139" s="40"/>
      <c r="NSL139" s="41"/>
      <c r="NSM139" s="41"/>
      <c r="NSN139" s="41"/>
      <c r="NSO139" s="42"/>
      <c r="NSP139" s="41"/>
      <c r="NSQ139" s="43"/>
      <c r="NSR139" s="44"/>
      <c r="NSS139" s="41"/>
      <c r="NST139" s="41"/>
      <c r="NSU139" s="41"/>
      <c r="NSV139" s="38"/>
      <c r="NSW139" s="38"/>
      <c r="NSX139" s="38"/>
      <c r="NSY139" s="38"/>
      <c r="NSZ139" s="39"/>
      <c r="NTA139" s="40"/>
      <c r="NTB139" s="41"/>
      <c r="NTC139" s="41"/>
      <c r="NTD139" s="41"/>
      <c r="NTE139" s="42"/>
      <c r="NTF139" s="41"/>
      <c r="NTG139" s="43"/>
      <c r="NTH139" s="44"/>
      <c r="NTI139" s="41"/>
      <c r="NTJ139" s="41"/>
      <c r="NTK139" s="41"/>
      <c r="NTL139" s="38"/>
      <c r="NTM139" s="38"/>
      <c r="NTN139" s="38"/>
      <c r="NTO139" s="38"/>
      <c r="NTP139" s="39"/>
      <c r="NTQ139" s="40"/>
      <c r="NTR139" s="41"/>
      <c r="NTS139" s="41"/>
      <c r="NTT139" s="41"/>
      <c r="NTU139" s="42"/>
      <c r="NTV139" s="41"/>
      <c r="NTW139" s="43"/>
      <c r="NTX139" s="44"/>
      <c r="NTY139" s="41"/>
      <c r="NTZ139" s="41"/>
      <c r="NUA139" s="41"/>
      <c r="NUB139" s="38"/>
      <c r="NUC139" s="38"/>
      <c r="NUD139" s="38"/>
      <c r="NUE139" s="38"/>
      <c r="NUF139" s="39"/>
      <c r="NUG139" s="40"/>
      <c r="NUH139" s="41"/>
      <c r="NUI139" s="41"/>
      <c r="NUJ139" s="41"/>
      <c r="NUK139" s="42"/>
      <c r="NUL139" s="41"/>
      <c r="NUM139" s="43"/>
      <c r="NUN139" s="44"/>
      <c r="NUO139" s="41"/>
      <c r="NUP139" s="41"/>
      <c r="NUQ139" s="41"/>
      <c r="NUR139" s="38"/>
      <c r="NUS139" s="38"/>
      <c r="NUT139" s="38"/>
      <c r="NUU139" s="38"/>
      <c r="NUV139" s="39"/>
      <c r="NUW139" s="40"/>
      <c r="NUX139" s="41"/>
      <c r="NUY139" s="41"/>
      <c r="NUZ139" s="41"/>
      <c r="NVA139" s="42"/>
      <c r="NVB139" s="41"/>
      <c r="NVC139" s="43"/>
      <c r="NVD139" s="44"/>
      <c r="NVE139" s="41"/>
      <c r="NVF139" s="41"/>
      <c r="NVG139" s="41"/>
      <c r="NVH139" s="38"/>
      <c r="NVI139" s="38"/>
      <c r="NVJ139" s="38"/>
      <c r="NVK139" s="38"/>
      <c r="NVL139" s="39"/>
      <c r="NVM139" s="40"/>
      <c r="NVN139" s="41"/>
      <c r="NVO139" s="41"/>
      <c r="NVP139" s="41"/>
      <c r="NVQ139" s="42"/>
      <c r="NVR139" s="41"/>
      <c r="NVS139" s="43"/>
      <c r="NVT139" s="44"/>
      <c r="NVU139" s="41"/>
      <c r="NVV139" s="41"/>
      <c r="NVW139" s="41"/>
      <c r="NVX139" s="38"/>
      <c r="NVY139" s="38"/>
      <c r="NVZ139" s="38"/>
      <c r="NWA139" s="38"/>
      <c r="NWB139" s="39"/>
      <c r="NWC139" s="40"/>
      <c r="NWD139" s="41"/>
      <c r="NWE139" s="41"/>
      <c r="NWF139" s="41"/>
      <c r="NWG139" s="42"/>
      <c r="NWH139" s="41"/>
      <c r="NWI139" s="43"/>
      <c r="NWJ139" s="44"/>
      <c r="NWK139" s="41"/>
      <c r="NWL139" s="41"/>
      <c r="NWM139" s="41"/>
      <c r="NWN139" s="38"/>
      <c r="NWO139" s="38"/>
      <c r="NWP139" s="38"/>
      <c r="NWQ139" s="38"/>
      <c r="NWR139" s="39"/>
      <c r="NWS139" s="40"/>
      <c r="NWT139" s="41"/>
      <c r="NWU139" s="41"/>
      <c r="NWV139" s="41"/>
      <c r="NWW139" s="42"/>
      <c r="NWX139" s="41"/>
      <c r="NWY139" s="43"/>
      <c r="NWZ139" s="44"/>
      <c r="NXA139" s="41"/>
      <c r="NXB139" s="41"/>
      <c r="NXC139" s="41"/>
      <c r="NXD139" s="38"/>
      <c r="NXE139" s="38"/>
      <c r="NXF139" s="38"/>
      <c r="NXG139" s="38"/>
      <c r="NXH139" s="39"/>
      <c r="NXI139" s="40"/>
      <c r="NXJ139" s="41"/>
      <c r="NXK139" s="41"/>
      <c r="NXL139" s="41"/>
      <c r="NXM139" s="42"/>
      <c r="NXN139" s="41"/>
      <c r="NXO139" s="43"/>
      <c r="NXP139" s="44"/>
      <c r="NXQ139" s="41"/>
      <c r="NXR139" s="41"/>
      <c r="NXS139" s="41"/>
      <c r="NXT139" s="38"/>
      <c r="NXU139" s="38"/>
      <c r="NXV139" s="38"/>
      <c r="NXW139" s="38"/>
      <c r="NXX139" s="39"/>
      <c r="NXY139" s="40"/>
      <c r="NXZ139" s="41"/>
      <c r="NYA139" s="41"/>
      <c r="NYB139" s="41"/>
      <c r="NYC139" s="42"/>
      <c r="NYD139" s="41"/>
      <c r="NYE139" s="43"/>
      <c r="NYF139" s="44"/>
      <c r="NYG139" s="41"/>
      <c r="NYH139" s="41"/>
      <c r="NYI139" s="41"/>
      <c r="NYJ139" s="38"/>
      <c r="NYK139" s="38"/>
      <c r="NYL139" s="38"/>
      <c r="NYM139" s="38"/>
      <c r="NYN139" s="39"/>
      <c r="NYO139" s="40"/>
      <c r="NYP139" s="41"/>
      <c r="NYQ139" s="41"/>
      <c r="NYR139" s="41"/>
      <c r="NYS139" s="42"/>
      <c r="NYT139" s="41"/>
      <c r="NYU139" s="43"/>
      <c r="NYV139" s="44"/>
      <c r="NYW139" s="41"/>
      <c r="NYX139" s="41"/>
      <c r="NYY139" s="41"/>
      <c r="NYZ139" s="38"/>
      <c r="NZA139" s="38"/>
      <c r="NZB139" s="38"/>
      <c r="NZC139" s="38"/>
      <c r="NZD139" s="39"/>
      <c r="NZE139" s="40"/>
      <c r="NZF139" s="41"/>
      <c r="NZG139" s="41"/>
      <c r="NZH139" s="41"/>
      <c r="NZI139" s="42"/>
      <c r="NZJ139" s="41"/>
      <c r="NZK139" s="43"/>
      <c r="NZL139" s="44"/>
      <c r="NZM139" s="41"/>
      <c r="NZN139" s="41"/>
      <c r="NZO139" s="41"/>
      <c r="NZP139" s="38"/>
      <c r="NZQ139" s="38"/>
      <c r="NZR139" s="38"/>
      <c r="NZS139" s="38"/>
      <c r="NZT139" s="39"/>
      <c r="NZU139" s="40"/>
      <c r="NZV139" s="41"/>
      <c r="NZW139" s="41"/>
      <c r="NZX139" s="41"/>
      <c r="NZY139" s="42"/>
      <c r="NZZ139" s="41"/>
      <c r="OAA139" s="43"/>
      <c r="OAB139" s="44"/>
      <c r="OAC139" s="41"/>
      <c r="OAD139" s="41"/>
      <c r="OAE139" s="41"/>
      <c r="OAF139" s="38"/>
      <c r="OAG139" s="38"/>
      <c r="OAH139" s="38"/>
      <c r="OAI139" s="38"/>
      <c r="OAJ139" s="39"/>
      <c r="OAK139" s="40"/>
      <c r="OAL139" s="41"/>
      <c r="OAM139" s="41"/>
      <c r="OAN139" s="41"/>
      <c r="OAO139" s="42"/>
      <c r="OAP139" s="41"/>
      <c r="OAQ139" s="43"/>
      <c r="OAR139" s="44"/>
      <c r="OAS139" s="41"/>
      <c r="OAT139" s="41"/>
      <c r="OAU139" s="41"/>
      <c r="OAV139" s="38"/>
      <c r="OAW139" s="38"/>
      <c r="OAX139" s="38"/>
      <c r="OAY139" s="38"/>
      <c r="OAZ139" s="39"/>
      <c r="OBA139" s="40"/>
      <c r="OBB139" s="41"/>
      <c r="OBC139" s="41"/>
      <c r="OBD139" s="41"/>
      <c r="OBE139" s="42"/>
      <c r="OBF139" s="41"/>
      <c r="OBG139" s="43"/>
      <c r="OBH139" s="44"/>
      <c r="OBI139" s="41"/>
      <c r="OBJ139" s="41"/>
      <c r="OBK139" s="41"/>
      <c r="OBL139" s="38"/>
      <c r="OBM139" s="38"/>
      <c r="OBN139" s="38"/>
      <c r="OBO139" s="38"/>
      <c r="OBP139" s="39"/>
      <c r="OBQ139" s="40"/>
      <c r="OBR139" s="41"/>
      <c r="OBS139" s="41"/>
      <c r="OBT139" s="41"/>
      <c r="OBU139" s="42"/>
      <c r="OBV139" s="41"/>
      <c r="OBW139" s="43"/>
      <c r="OBX139" s="44"/>
      <c r="OBY139" s="41"/>
      <c r="OBZ139" s="41"/>
      <c r="OCA139" s="41"/>
      <c r="OCB139" s="38"/>
      <c r="OCC139" s="38"/>
      <c r="OCD139" s="38"/>
      <c r="OCE139" s="38"/>
      <c r="OCF139" s="39"/>
      <c r="OCG139" s="40"/>
      <c r="OCH139" s="41"/>
      <c r="OCI139" s="41"/>
      <c r="OCJ139" s="41"/>
      <c r="OCK139" s="42"/>
      <c r="OCL139" s="41"/>
      <c r="OCM139" s="43"/>
      <c r="OCN139" s="44"/>
      <c r="OCO139" s="41"/>
      <c r="OCP139" s="41"/>
      <c r="OCQ139" s="41"/>
      <c r="OCR139" s="38"/>
      <c r="OCS139" s="38"/>
      <c r="OCT139" s="38"/>
      <c r="OCU139" s="38"/>
      <c r="OCV139" s="39"/>
      <c r="OCW139" s="40"/>
      <c r="OCX139" s="41"/>
      <c r="OCY139" s="41"/>
      <c r="OCZ139" s="41"/>
      <c r="ODA139" s="42"/>
      <c r="ODB139" s="41"/>
      <c r="ODC139" s="43"/>
      <c r="ODD139" s="44"/>
      <c r="ODE139" s="41"/>
      <c r="ODF139" s="41"/>
      <c r="ODG139" s="41"/>
      <c r="ODH139" s="38"/>
      <c r="ODI139" s="38"/>
      <c r="ODJ139" s="38"/>
      <c r="ODK139" s="38"/>
      <c r="ODL139" s="39"/>
      <c r="ODM139" s="40"/>
      <c r="ODN139" s="41"/>
      <c r="ODO139" s="41"/>
      <c r="ODP139" s="41"/>
      <c r="ODQ139" s="42"/>
      <c r="ODR139" s="41"/>
      <c r="ODS139" s="43"/>
      <c r="ODT139" s="44"/>
      <c r="ODU139" s="41"/>
      <c r="ODV139" s="41"/>
      <c r="ODW139" s="41"/>
      <c r="ODX139" s="38"/>
      <c r="ODY139" s="38"/>
      <c r="ODZ139" s="38"/>
      <c r="OEA139" s="38"/>
      <c r="OEB139" s="39"/>
      <c r="OEC139" s="40"/>
      <c r="OED139" s="41"/>
      <c r="OEE139" s="41"/>
      <c r="OEF139" s="41"/>
      <c r="OEG139" s="42"/>
      <c r="OEH139" s="41"/>
      <c r="OEI139" s="43"/>
      <c r="OEJ139" s="44"/>
      <c r="OEK139" s="41"/>
      <c r="OEL139" s="41"/>
      <c r="OEM139" s="41"/>
      <c r="OEN139" s="38"/>
      <c r="OEO139" s="38"/>
      <c r="OEP139" s="38"/>
      <c r="OEQ139" s="38"/>
      <c r="OER139" s="39"/>
      <c r="OES139" s="40"/>
      <c r="OET139" s="41"/>
      <c r="OEU139" s="41"/>
      <c r="OEV139" s="41"/>
      <c r="OEW139" s="42"/>
      <c r="OEX139" s="41"/>
      <c r="OEY139" s="43"/>
      <c r="OEZ139" s="44"/>
      <c r="OFA139" s="41"/>
      <c r="OFB139" s="41"/>
      <c r="OFC139" s="41"/>
      <c r="OFD139" s="38"/>
      <c r="OFE139" s="38"/>
      <c r="OFF139" s="38"/>
      <c r="OFG139" s="38"/>
      <c r="OFH139" s="39"/>
      <c r="OFI139" s="40"/>
      <c r="OFJ139" s="41"/>
      <c r="OFK139" s="41"/>
      <c r="OFL139" s="41"/>
      <c r="OFM139" s="42"/>
      <c r="OFN139" s="41"/>
      <c r="OFO139" s="43"/>
      <c r="OFP139" s="44"/>
      <c r="OFQ139" s="41"/>
      <c r="OFR139" s="41"/>
      <c r="OFS139" s="41"/>
      <c r="OFT139" s="38"/>
      <c r="OFU139" s="38"/>
      <c r="OFV139" s="38"/>
      <c r="OFW139" s="38"/>
      <c r="OFX139" s="39"/>
      <c r="OFY139" s="40"/>
      <c r="OFZ139" s="41"/>
      <c r="OGA139" s="41"/>
      <c r="OGB139" s="41"/>
      <c r="OGC139" s="42"/>
      <c r="OGD139" s="41"/>
      <c r="OGE139" s="43"/>
      <c r="OGF139" s="44"/>
      <c r="OGG139" s="41"/>
      <c r="OGH139" s="41"/>
      <c r="OGI139" s="41"/>
      <c r="OGJ139" s="38"/>
      <c r="OGK139" s="38"/>
      <c r="OGL139" s="38"/>
      <c r="OGM139" s="38"/>
      <c r="OGN139" s="39"/>
      <c r="OGO139" s="40"/>
      <c r="OGP139" s="41"/>
      <c r="OGQ139" s="41"/>
      <c r="OGR139" s="41"/>
      <c r="OGS139" s="42"/>
      <c r="OGT139" s="41"/>
      <c r="OGU139" s="43"/>
      <c r="OGV139" s="44"/>
      <c r="OGW139" s="41"/>
      <c r="OGX139" s="41"/>
      <c r="OGY139" s="41"/>
      <c r="OGZ139" s="38"/>
      <c r="OHA139" s="38"/>
      <c r="OHB139" s="38"/>
      <c r="OHC139" s="38"/>
      <c r="OHD139" s="39"/>
      <c r="OHE139" s="40"/>
      <c r="OHF139" s="41"/>
      <c r="OHG139" s="41"/>
      <c r="OHH139" s="41"/>
      <c r="OHI139" s="42"/>
      <c r="OHJ139" s="41"/>
      <c r="OHK139" s="43"/>
      <c r="OHL139" s="44"/>
      <c r="OHM139" s="41"/>
      <c r="OHN139" s="41"/>
      <c r="OHO139" s="41"/>
      <c r="OHP139" s="38"/>
      <c r="OHQ139" s="38"/>
      <c r="OHR139" s="38"/>
      <c r="OHS139" s="38"/>
      <c r="OHT139" s="39"/>
      <c r="OHU139" s="40"/>
      <c r="OHV139" s="41"/>
      <c r="OHW139" s="41"/>
      <c r="OHX139" s="41"/>
      <c r="OHY139" s="42"/>
      <c r="OHZ139" s="41"/>
      <c r="OIA139" s="43"/>
      <c r="OIB139" s="44"/>
      <c r="OIC139" s="41"/>
      <c r="OID139" s="41"/>
      <c r="OIE139" s="41"/>
      <c r="OIF139" s="38"/>
      <c r="OIG139" s="38"/>
      <c r="OIH139" s="38"/>
      <c r="OII139" s="38"/>
      <c r="OIJ139" s="39"/>
      <c r="OIK139" s="40"/>
      <c r="OIL139" s="41"/>
      <c r="OIM139" s="41"/>
      <c r="OIN139" s="41"/>
      <c r="OIO139" s="42"/>
      <c r="OIP139" s="41"/>
      <c r="OIQ139" s="43"/>
      <c r="OIR139" s="44"/>
      <c r="OIS139" s="41"/>
      <c r="OIT139" s="41"/>
      <c r="OIU139" s="41"/>
      <c r="OIV139" s="38"/>
      <c r="OIW139" s="38"/>
      <c r="OIX139" s="38"/>
      <c r="OIY139" s="38"/>
      <c r="OIZ139" s="39"/>
      <c r="OJA139" s="40"/>
      <c r="OJB139" s="41"/>
      <c r="OJC139" s="41"/>
      <c r="OJD139" s="41"/>
      <c r="OJE139" s="42"/>
      <c r="OJF139" s="41"/>
      <c r="OJG139" s="43"/>
      <c r="OJH139" s="44"/>
      <c r="OJI139" s="41"/>
      <c r="OJJ139" s="41"/>
      <c r="OJK139" s="41"/>
      <c r="OJL139" s="38"/>
      <c r="OJM139" s="38"/>
      <c r="OJN139" s="38"/>
      <c r="OJO139" s="38"/>
      <c r="OJP139" s="39"/>
      <c r="OJQ139" s="40"/>
      <c r="OJR139" s="41"/>
      <c r="OJS139" s="41"/>
      <c r="OJT139" s="41"/>
      <c r="OJU139" s="42"/>
      <c r="OJV139" s="41"/>
      <c r="OJW139" s="43"/>
      <c r="OJX139" s="44"/>
      <c r="OJY139" s="41"/>
      <c r="OJZ139" s="41"/>
      <c r="OKA139" s="41"/>
      <c r="OKB139" s="38"/>
      <c r="OKC139" s="38"/>
      <c r="OKD139" s="38"/>
      <c r="OKE139" s="38"/>
      <c r="OKF139" s="39"/>
      <c r="OKG139" s="40"/>
      <c r="OKH139" s="41"/>
      <c r="OKI139" s="41"/>
      <c r="OKJ139" s="41"/>
      <c r="OKK139" s="42"/>
      <c r="OKL139" s="41"/>
      <c r="OKM139" s="43"/>
      <c r="OKN139" s="44"/>
      <c r="OKO139" s="41"/>
      <c r="OKP139" s="41"/>
      <c r="OKQ139" s="41"/>
      <c r="OKR139" s="38"/>
      <c r="OKS139" s="38"/>
      <c r="OKT139" s="38"/>
      <c r="OKU139" s="38"/>
      <c r="OKV139" s="39"/>
      <c r="OKW139" s="40"/>
      <c r="OKX139" s="41"/>
      <c r="OKY139" s="41"/>
      <c r="OKZ139" s="41"/>
      <c r="OLA139" s="42"/>
      <c r="OLB139" s="41"/>
      <c r="OLC139" s="43"/>
      <c r="OLD139" s="44"/>
      <c r="OLE139" s="41"/>
      <c r="OLF139" s="41"/>
      <c r="OLG139" s="41"/>
      <c r="OLH139" s="38"/>
      <c r="OLI139" s="38"/>
      <c r="OLJ139" s="38"/>
      <c r="OLK139" s="38"/>
      <c r="OLL139" s="39"/>
      <c r="OLM139" s="40"/>
      <c r="OLN139" s="41"/>
      <c r="OLO139" s="41"/>
      <c r="OLP139" s="41"/>
      <c r="OLQ139" s="42"/>
      <c r="OLR139" s="41"/>
      <c r="OLS139" s="43"/>
      <c r="OLT139" s="44"/>
      <c r="OLU139" s="41"/>
      <c r="OLV139" s="41"/>
      <c r="OLW139" s="41"/>
      <c r="OLX139" s="38"/>
      <c r="OLY139" s="38"/>
      <c r="OLZ139" s="38"/>
      <c r="OMA139" s="38"/>
      <c r="OMB139" s="39"/>
      <c r="OMC139" s="40"/>
      <c r="OMD139" s="41"/>
      <c r="OME139" s="41"/>
      <c r="OMF139" s="41"/>
      <c r="OMG139" s="42"/>
      <c r="OMH139" s="41"/>
      <c r="OMI139" s="43"/>
      <c r="OMJ139" s="44"/>
      <c r="OMK139" s="41"/>
      <c r="OML139" s="41"/>
      <c r="OMM139" s="41"/>
      <c r="OMN139" s="38"/>
      <c r="OMO139" s="38"/>
      <c r="OMP139" s="38"/>
      <c r="OMQ139" s="38"/>
      <c r="OMR139" s="39"/>
      <c r="OMS139" s="40"/>
      <c r="OMT139" s="41"/>
      <c r="OMU139" s="41"/>
      <c r="OMV139" s="41"/>
      <c r="OMW139" s="42"/>
      <c r="OMX139" s="41"/>
      <c r="OMY139" s="43"/>
      <c r="OMZ139" s="44"/>
      <c r="ONA139" s="41"/>
      <c r="ONB139" s="41"/>
      <c r="ONC139" s="41"/>
      <c r="OND139" s="38"/>
      <c r="ONE139" s="38"/>
      <c r="ONF139" s="38"/>
      <c r="ONG139" s="38"/>
      <c r="ONH139" s="39"/>
      <c r="ONI139" s="40"/>
      <c r="ONJ139" s="41"/>
      <c r="ONK139" s="41"/>
      <c r="ONL139" s="41"/>
      <c r="ONM139" s="42"/>
      <c r="ONN139" s="41"/>
      <c r="ONO139" s="43"/>
      <c r="ONP139" s="44"/>
      <c r="ONQ139" s="41"/>
      <c r="ONR139" s="41"/>
      <c r="ONS139" s="41"/>
      <c r="ONT139" s="38"/>
      <c r="ONU139" s="38"/>
      <c r="ONV139" s="38"/>
      <c r="ONW139" s="38"/>
      <c r="ONX139" s="39"/>
      <c r="ONY139" s="40"/>
      <c r="ONZ139" s="41"/>
      <c r="OOA139" s="41"/>
      <c r="OOB139" s="41"/>
      <c r="OOC139" s="42"/>
      <c r="OOD139" s="41"/>
      <c r="OOE139" s="43"/>
      <c r="OOF139" s="44"/>
      <c r="OOG139" s="41"/>
      <c r="OOH139" s="41"/>
      <c r="OOI139" s="41"/>
      <c r="OOJ139" s="38"/>
      <c r="OOK139" s="38"/>
      <c r="OOL139" s="38"/>
      <c r="OOM139" s="38"/>
      <c r="OON139" s="39"/>
      <c r="OOO139" s="40"/>
      <c r="OOP139" s="41"/>
      <c r="OOQ139" s="41"/>
      <c r="OOR139" s="41"/>
      <c r="OOS139" s="42"/>
      <c r="OOT139" s="41"/>
      <c r="OOU139" s="43"/>
      <c r="OOV139" s="44"/>
      <c r="OOW139" s="41"/>
      <c r="OOX139" s="41"/>
      <c r="OOY139" s="41"/>
      <c r="OOZ139" s="38"/>
      <c r="OPA139" s="38"/>
      <c r="OPB139" s="38"/>
      <c r="OPC139" s="38"/>
      <c r="OPD139" s="39"/>
      <c r="OPE139" s="40"/>
      <c r="OPF139" s="41"/>
      <c r="OPG139" s="41"/>
      <c r="OPH139" s="41"/>
      <c r="OPI139" s="42"/>
      <c r="OPJ139" s="41"/>
      <c r="OPK139" s="43"/>
      <c r="OPL139" s="44"/>
      <c r="OPM139" s="41"/>
      <c r="OPN139" s="41"/>
      <c r="OPO139" s="41"/>
      <c r="OPP139" s="38"/>
      <c r="OPQ139" s="38"/>
      <c r="OPR139" s="38"/>
      <c r="OPS139" s="38"/>
      <c r="OPT139" s="39"/>
      <c r="OPU139" s="40"/>
      <c r="OPV139" s="41"/>
      <c r="OPW139" s="41"/>
      <c r="OPX139" s="41"/>
      <c r="OPY139" s="42"/>
      <c r="OPZ139" s="41"/>
      <c r="OQA139" s="43"/>
      <c r="OQB139" s="44"/>
      <c r="OQC139" s="41"/>
      <c r="OQD139" s="41"/>
      <c r="OQE139" s="41"/>
      <c r="OQF139" s="38"/>
      <c r="OQG139" s="38"/>
      <c r="OQH139" s="38"/>
      <c r="OQI139" s="38"/>
      <c r="OQJ139" s="39"/>
      <c r="OQK139" s="40"/>
      <c r="OQL139" s="41"/>
      <c r="OQM139" s="41"/>
      <c r="OQN139" s="41"/>
      <c r="OQO139" s="42"/>
      <c r="OQP139" s="41"/>
      <c r="OQQ139" s="43"/>
      <c r="OQR139" s="44"/>
      <c r="OQS139" s="41"/>
      <c r="OQT139" s="41"/>
      <c r="OQU139" s="41"/>
      <c r="OQV139" s="38"/>
      <c r="OQW139" s="38"/>
      <c r="OQX139" s="38"/>
      <c r="OQY139" s="38"/>
      <c r="OQZ139" s="39"/>
      <c r="ORA139" s="40"/>
      <c r="ORB139" s="41"/>
      <c r="ORC139" s="41"/>
      <c r="ORD139" s="41"/>
      <c r="ORE139" s="42"/>
      <c r="ORF139" s="41"/>
      <c r="ORG139" s="43"/>
      <c r="ORH139" s="44"/>
      <c r="ORI139" s="41"/>
      <c r="ORJ139" s="41"/>
      <c r="ORK139" s="41"/>
      <c r="ORL139" s="38"/>
      <c r="ORM139" s="38"/>
      <c r="ORN139" s="38"/>
      <c r="ORO139" s="38"/>
      <c r="ORP139" s="39"/>
      <c r="ORQ139" s="40"/>
      <c r="ORR139" s="41"/>
      <c r="ORS139" s="41"/>
      <c r="ORT139" s="41"/>
      <c r="ORU139" s="42"/>
      <c r="ORV139" s="41"/>
      <c r="ORW139" s="43"/>
      <c r="ORX139" s="44"/>
      <c r="ORY139" s="41"/>
      <c r="ORZ139" s="41"/>
      <c r="OSA139" s="41"/>
      <c r="OSB139" s="38"/>
      <c r="OSC139" s="38"/>
      <c r="OSD139" s="38"/>
      <c r="OSE139" s="38"/>
      <c r="OSF139" s="39"/>
      <c r="OSG139" s="40"/>
      <c r="OSH139" s="41"/>
      <c r="OSI139" s="41"/>
      <c r="OSJ139" s="41"/>
      <c r="OSK139" s="42"/>
      <c r="OSL139" s="41"/>
      <c r="OSM139" s="43"/>
      <c r="OSN139" s="44"/>
      <c r="OSO139" s="41"/>
      <c r="OSP139" s="41"/>
      <c r="OSQ139" s="41"/>
      <c r="OSR139" s="38"/>
      <c r="OSS139" s="38"/>
      <c r="OST139" s="38"/>
      <c r="OSU139" s="38"/>
      <c r="OSV139" s="39"/>
      <c r="OSW139" s="40"/>
      <c r="OSX139" s="41"/>
      <c r="OSY139" s="41"/>
      <c r="OSZ139" s="41"/>
      <c r="OTA139" s="42"/>
      <c r="OTB139" s="41"/>
      <c r="OTC139" s="43"/>
      <c r="OTD139" s="44"/>
      <c r="OTE139" s="41"/>
      <c r="OTF139" s="41"/>
      <c r="OTG139" s="41"/>
      <c r="OTH139" s="38"/>
      <c r="OTI139" s="38"/>
      <c r="OTJ139" s="38"/>
      <c r="OTK139" s="38"/>
      <c r="OTL139" s="39"/>
      <c r="OTM139" s="40"/>
      <c r="OTN139" s="41"/>
      <c r="OTO139" s="41"/>
      <c r="OTP139" s="41"/>
      <c r="OTQ139" s="42"/>
      <c r="OTR139" s="41"/>
      <c r="OTS139" s="43"/>
      <c r="OTT139" s="44"/>
      <c r="OTU139" s="41"/>
      <c r="OTV139" s="41"/>
      <c r="OTW139" s="41"/>
      <c r="OTX139" s="38"/>
      <c r="OTY139" s="38"/>
      <c r="OTZ139" s="38"/>
      <c r="OUA139" s="38"/>
      <c r="OUB139" s="39"/>
      <c r="OUC139" s="40"/>
      <c r="OUD139" s="41"/>
      <c r="OUE139" s="41"/>
      <c r="OUF139" s="41"/>
      <c r="OUG139" s="42"/>
      <c r="OUH139" s="41"/>
      <c r="OUI139" s="43"/>
      <c r="OUJ139" s="44"/>
      <c r="OUK139" s="41"/>
      <c r="OUL139" s="41"/>
      <c r="OUM139" s="41"/>
      <c r="OUN139" s="38"/>
      <c r="OUO139" s="38"/>
      <c r="OUP139" s="38"/>
      <c r="OUQ139" s="38"/>
      <c r="OUR139" s="39"/>
      <c r="OUS139" s="40"/>
      <c r="OUT139" s="41"/>
      <c r="OUU139" s="41"/>
      <c r="OUV139" s="41"/>
      <c r="OUW139" s="42"/>
      <c r="OUX139" s="41"/>
      <c r="OUY139" s="43"/>
      <c r="OUZ139" s="44"/>
      <c r="OVA139" s="41"/>
      <c r="OVB139" s="41"/>
      <c r="OVC139" s="41"/>
      <c r="OVD139" s="38"/>
      <c r="OVE139" s="38"/>
      <c r="OVF139" s="38"/>
      <c r="OVG139" s="38"/>
      <c r="OVH139" s="39"/>
      <c r="OVI139" s="40"/>
      <c r="OVJ139" s="41"/>
      <c r="OVK139" s="41"/>
      <c r="OVL139" s="41"/>
      <c r="OVM139" s="42"/>
      <c r="OVN139" s="41"/>
      <c r="OVO139" s="43"/>
      <c r="OVP139" s="44"/>
      <c r="OVQ139" s="41"/>
      <c r="OVR139" s="41"/>
      <c r="OVS139" s="41"/>
      <c r="OVT139" s="38"/>
      <c r="OVU139" s="38"/>
      <c r="OVV139" s="38"/>
      <c r="OVW139" s="38"/>
      <c r="OVX139" s="39"/>
      <c r="OVY139" s="40"/>
      <c r="OVZ139" s="41"/>
      <c r="OWA139" s="41"/>
      <c r="OWB139" s="41"/>
      <c r="OWC139" s="42"/>
      <c r="OWD139" s="41"/>
      <c r="OWE139" s="43"/>
      <c r="OWF139" s="44"/>
      <c r="OWG139" s="41"/>
      <c r="OWH139" s="41"/>
      <c r="OWI139" s="41"/>
      <c r="OWJ139" s="38"/>
      <c r="OWK139" s="38"/>
      <c r="OWL139" s="38"/>
      <c r="OWM139" s="38"/>
      <c r="OWN139" s="39"/>
      <c r="OWO139" s="40"/>
      <c r="OWP139" s="41"/>
      <c r="OWQ139" s="41"/>
      <c r="OWR139" s="41"/>
      <c r="OWS139" s="42"/>
      <c r="OWT139" s="41"/>
      <c r="OWU139" s="43"/>
      <c r="OWV139" s="44"/>
      <c r="OWW139" s="41"/>
      <c r="OWX139" s="41"/>
      <c r="OWY139" s="41"/>
      <c r="OWZ139" s="38"/>
      <c r="OXA139" s="38"/>
      <c r="OXB139" s="38"/>
      <c r="OXC139" s="38"/>
      <c r="OXD139" s="39"/>
      <c r="OXE139" s="40"/>
      <c r="OXF139" s="41"/>
      <c r="OXG139" s="41"/>
      <c r="OXH139" s="41"/>
      <c r="OXI139" s="42"/>
      <c r="OXJ139" s="41"/>
      <c r="OXK139" s="43"/>
      <c r="OXL139" s="44"/>
      <c r="OXM139" s="41"/>
      <c r="OXN139" s="41"/>
      <c r="OXO139" s="41"/>
      <c r="OXP139" s="38"/>
      <c r="OXQ139" s="38"/>
      <c r="OXR139" s="38"/>
      <c r="OXS139" s="38"/>
      <c r="OXT139" s="39"/>
      <c r="OXU139" s="40"/>
      <c r="OXV139" s="41"/>
      <c r="OXW139" s="41"/>
      <c r="OXX139" s="41"/>
      <c r="OXY139" s="42"/>
      <c r="OXZ139" s="41"/>
      <c r="OYA139" s="43"/>
      <c r="OYB139" s="44"/>
      <c r="OYC139" s="41"/>
      <c r="OYD139" s="41"/>
      <c r="OYE139" s="41"/>
      <c r="OYF139" s="38"/>
      <c r="OYG139" s="38"/>
      <c r="OYH139" s="38"/>
      <c r="OYI139" s="38"/>
      <c r="OYJ139" s="39"/>
      <c r="OYK139" s="40"/>
      <c r="OYL139" s="41"/>
      <c r="OYM139" s="41"/>
      <c r="OYN139" s="41"/>
      <c r="OYO139" s="42"/>
      <c r="OYP139" s="41"/>
      <c r="OYQ139" s="43"/>
      <c r="OYR139" s="44"/>
      <c r="OYS139" s="41"/>
      <c r="OYT139" s="41"/>
      <c r="OYU139" s="41"/>
      <c r="OYV139" s="38"/>
      <c r="OYW139" s="38"/>
      <c r="OYX139" s="38"/>
      <c r="OYY139" s="38"/>
      <c r="OYZ139" s="39"/>
      <c r="OZA139" s="40"/>
      <c r="OZB139" s="41"/>
      <c r="OZC139" s="41"/>
      <c r="OZD139" s="41"/>
      <c r="OZE139" s="42"/>
      <c r="OZF139" s="41"/>
      <c r="OZG139" s="43"/>
      <c r="OZH139" s="44"/>
      <c r="OZI139" s="41"/>
      <c r="OZJ139" s="41"/>
      <c r="OZK139" s="41"/>
      <c r="OZL139" s="38"/>
      <c r="OZM139" s="38"/>
      <c r="OZN139" s="38"/>
      <c r="OZO139" s="38"/>
      <c r="OZP139" s="39"/>
      <c r="OZQ139" s="40"/>
      <c r="OZR139" s="41"/>
      <c r="OZS139" s="41"/>
      <c r="OZT139" s="41"/>
      <c r="OZU139" s="42"/>
      <c r="OZV139" s="41"/>
      <c r="OZW139" s="43"/>
      <c r="OZX139" s="44"/>
      <c r="OZY139" s="41"/>
      <c r="OZZ139" s="41"/>
      <c r="PAA139" s="41"/>
      <c r="PAB139" s="38"/>
      <c r="PAC139" s="38"/>
      <c r="PAD139" s="38"/>
      <c r="PAE139" s="38"/>
      <c r="PAF139" s="39"/>
      <c r="PAG139" s="40"/>
      <c r="PAH139" s="41"/>
      <c r="PAI139" s="41"/>
      <c r="PAJ139" s="41"/>
      <c r="PAK139" s="42"/>
      <c r="PAL139" s="41"/>
      <c r="PAM139" s="43"/>
      <c r="PAN139" s="44"/>
      <c r="PAO139" s="41"/>
      <c r="PAP139" s="41"/>
      <c r="PAQ139" s="41"/>
      <c r="PAR139" s="38"/>
      <c r="PAS139" s="38"/>
      <c r="PAT139" s="38"/>
      <c r="PAU139" s="38"/>
      <c r="PAV139" s="39"/>
      <c r="PAW139" s="40"/>
      <c r="PAX139" s="41"/>
      <c r="PAY139" s="41"/>
      <c r="PAZ139" s="41"/>
      <c r="PBA139" s="42"/>
      <c r="PBB139" s="41"/>
      <c r="PBC139" s="43"/>
      <c r="PBD139" s="44"/>
      <c r="PBE139" s="41"/>
      <c r="PBF139" s="41"/>
      <c r="PBG139" s="41"/>
      <c r="PBH139" s="38"/>
      <c r="PBI139" s="38"/>
      <c r="PBJ139" s="38"/>
      <c r="PBK139" s="38"/>
      <c r="PBL139" s="39"/>
      <c r="PBM139" s="40"/>
      <c r="PBN139" s="41"/>
      <c r="PBO139" s="41"/>
      <c r="PBP139" s="41"/>
      <c r="PBQ139" s="42"/>
      <c r="PBR139" s="41"/>
      <c r="PBS139" s="43"/>
      <c r="PBT139" s="44"/>
      <c r="PBU139" s="41"/>
      <c r="PBV139" s="41"/>
      <c r="PBW139" s="41"/>
      <c r="PBX139" s="38"/>
      <c r="PBY139" s="38"/>
      <c r="PBZ139" s="38"/>
      <c r="PCA139" s="38"/>
      <c r="PCB139" s="39"/>
      <c r="PCC139" s="40"/>
      <c r="PCD139" s="41"/>
      <c r="PCE139" s="41"/>
      <c r="PCF139" s="41"/>
      <c r="PCG139" s="42"/>
      <c r="PCH139" s="41"/>
      <c r="PCI139" s="43"/>
      <c r="PCJ139" s="44"/>
      <c r="PCK139" s="41"/>
      <c r="PCL139" s="41"/>
      <c r="PCM139" s="41"/>
      <c r="PCN139" s="38"/>
      <c r="PCO139" s="38"/>
      <c r="PCP139" s="38"/>
      <c r="PCQ139" s="38"/>
      <c r="PCR139" s="39"/>
      <c r="PCS139" s="40"/>
      <c r="PCT139" s="41"/>
      <c r="PCU139" s="41"/>
      <c r="PCV139" s="41"/>
      <c r="PCW139" s="42"/>
      <c r="PCX139" s="41"/>
      <c r="PCY139" s="43"/>
      <c r="PCZ139" s="44"/>
      <c r="PDA139" s="41"/>
      <c r="PDB139" s="41"/>
      <c r="PDC139" s="41"/>
      <c r="PDD139" s="38"/>
      <c r="PDE139" s="38"/>
      <c r="PDF139" s="38"/>
      <c r="PDG139" s="38"/>
      <c r="PDH139" s="39"/>
      <c r="PDI139" s="40"/>
      <c r="PDJ139" s="41"/>
      <c r="PDK139" s="41"/>
      <c r="PDL139" s="41"/>
      <c r="PDM139" s="42"/>
      <c r="PDN139" s="41"/>
      <c r="PDO139" s="43"/>
      <c r="PDP139" s="44"/>
      <c r="PDQ139" s="41"/>
      <c r="PDR139" s="41"/>
      <c r="PDS139" s="41"/>
      <c r="PDT139" s="38"/>
      <c r="PDU139" s="38"/>
      <c r="PDV139" s="38"/>
      <c r="PDW139" s="38"/>
      <c r="PDX139" s="39"/>
      <c r="PDY139" s="40"/>
      <c r="PDZ139" s="41"/>
      <c r="PEA139" s="41"/>
      <c r="PEB139" s="41"/>
      <c r="PEC139" s="42"/>
      <c r="PED139" s="41"/>
      <c r="PEE139" s="43"/>
      <c r="PEF139" s="44"/>
      <c r="PEG139" s="41"/>
      <c r="PEH139" s="41"/>
      <c r="PEI139" s="41"/>
      <c r="PEJ139" s="38"/>
      <c r="PEK139" s="38"/>
      <c r="PEL139" s="38"/>
      <c r="PEM139" s="38"/>
      <c r="PEN139" s="39"/>
      <c r="PEO139" s="40"/>
      <c r="PEP139" s="41"/>
      <c r="PEQ139" s="41"/>
      <c r="PER139" s="41"/>
      <c r="PES139" s="42"/>
      <c r="PET139" s="41"/>
      <c r="PEU139" s="43"/>
      <c r="PEV139" s="44"/>
      <c r="PEW139" s="41"/>
      <c r="PEX139" s="41"/>
      <c r="PEY139" s="41"/>
      <c r="PEZ139" s="38"/>
      <c r="PFA139" s="38"/>
      <c r="PFB139" s="38"/>
      <c r="PFC139" s="38"/>
      <c r="PFD139" s="39"/>
      <c r="PFE139" s="40"/>
      <c r="PFF139" s="41"/>
      <c r="PFG139" s="41"/>
      <c r="PFH139" s="41"/>
      <c r="PFI139" s="42"/>
      <c r="PFJ139" s="41"/>
      <c r="PFK139" s="43"/>
      <c r="PFL139" s="44"/>
      <c r="PFM139" s="41"/>
      <c r="PFN139" s="41"/>
      <c r="PFO139" s="41"/>
      <c r="PFP139" s="38"/>
      <c r="PFQ139" s="38"/>
      <c r="PFR139" s="38"/>
      <c r="PFS139" s="38"/>
      <c r="PFT139" s="39"/>
      <c r="PFU139" s="40"/>
      <c r="PFV139" s="41"/>
      <c r="PFW139" s="41"/>
      <c r="PFX139" s="41"/>
      <c r="PFY139" s="42"/>
      <c r="PFZ139" s="41"/>
      <c r="PGA139" s="43"/>
      <c r="PGB139" s="44"/>
      <c r="PGC139" s="41"/>
      <c r="PGD139" s="41"/>
      <c r="PGE139" s="41"/>
      <c r="PGF139" s="38"/>
      <c r="PGG139" s="38"/>
      <c r="PGH139" s="38"/>
      <c r="PGI139" s="38"/>
      <c r="PGJ139" s="39"/>
      <c r="PGK139" s="40"/>
      <c r="PGL139" s="41"/>
      <c r="PGM139" s="41"/>
      <c r="PGN139" s="41"/>
      <c r="PGO139" s="42"/>
      <c r="PGP139" s="41"/>
      <c r="PGQ139" s="43"/>
      <c r="PGR139" s="44"/>
      <c r="PGS139" s="41"/>
      <c r="PGT139" s="41"/>
      <c r="PGU139" s="41"/>
      <c r="PGV139" s="38"/>
      <c r="PGW139" s="38"/>
      <c r="PGX139" s="38"/>
      <c r="PGY139" s="38"/>
      <c r="PGZ139" s="39"/>
      <c r="PHA139" s="40"/>
      <c r="PHB139" s="41"/>
      <c r="PHC139" s="41"/>
      <c r="PHD139" s="41"/>
      <c r="PHE139" s="42"/>
      <c r="PHF139" s="41"/>
      <c r="PHG139" s="43"/>
      <c r="PHH139" s="44"/>
      <c r="PHI139" s="41"/>
      <c r="PHJ139" s="41"/>
      <c r="PHK139" s="41"/>
      <c r="PHL139" s="38"/>
      <c r="PHM139" s="38"/>
      <c r="PHN139" s="38"/>
      <c r="PHO139" s="38"/>
      <c r="PHP139" s="39"/>
      <c r="PHQ139" s="40"/>
      <c r="PHR139" s="41"/>
      <c r="PHS139" s="41"/>
      <c r="PHT139" s="41"/>
      <c r="PHU139" s="42"/>
      <c r="PHV139" s="41"/>
      <c r="PHW139" s="43"/>
      <c r="PHX139" s="44"/>
      <c r="PHY139" s="41"/>
      <c r="PHZ139" s="41"/>
      <c r="PIA139" s="41"/>
      <c r="PIB139" s="38"/>
      <c r="PIC139" s="38"/>
      <c r="PID139" s="38"/>
      <c r="PIE139" s="38"/>
      <c r="PIF139" s="39"/>
      <c r="PIG139" s="40"/>
      <c r="PIH139" s="41"/>
      <c r="PII139" s="41"/>
      <c r="PIJ139" s="41"/>
      <c r="PIK139" s="42"/>
      <c r="PIL139" s="41"/>
      <c r="PIM139" s="43"/>
      <c r="PIN139" s="44"/>
      <c r="PIO139" s="41"/>
      <c r="PIP139" s="41"/>
      <c r="PIQ139" s="41"/>
      <c r="PIR139" s="38"/>
      <c r="PIS139" s="38"/>
      <c r="PIT139" s="38"/>
      <c r="PIU139" s="38"/>
      <c r="PIV139" s="39"/>
      <c r="PIW139" s="40"/>
      <c r="PIX139" s="41"/>
      <c r="PIY139" s="41"/>
      <c r="PIZ139" s="41"/>
      <c r="PJA139" s="42"/>
      <c r="PJB139" s="41"/>
      <c r="PJC139" s="43"/>
      <c r="PJD139" s="44"/>
      <c r="PJE139" s="41"/>
      <c r="PJF139" s="41"/>
      <c r="PJG139" s="41"/>
      <c r="PJH139" s="38"/>
      <c r="PJI139" s="38"/>
      <c r="PJJ139" s="38"/>
      <c r="PJK139" s="38"/>
      <c r="PJL139" s="39"/>
      <c r="PJM139" s="40"/>
      <c r="PJN139" s="41"/>
      <c r="PJO139" s="41"/>
      <c r="PJP139" s="41"/>
      <c r="PJQ139" s="42"/>
      <c r="PJR139" s="41"/>
      <c r="PJS139" s="43"/>
      <c r="PJT139" s="44"/>
      <c r="PJU139" s="41"/>
      <c r="PJV139" s="41"/>
      <c r="PJW139" s="41"/>
      <c r="PJX139" s="38"/>
      <c r="PJY139" s="38"/>
      <c r="PJZ139" s="38"/>
      <c r="PKA139" s="38"/>
      <c r="PKB139" s="39"/>
      <c r="PKC139" s="40"/>
      <c r="PKD139" s="41"/>
      <c r="PKE139" s="41"/>
      <c r="PKF139" s="41"/>
      <c r="PKG139" s="42"/>
      <c r="PKH139" s="41"/>
      <c r="PKI139" s="43"/>
      <c r="PKJ139" s="44"/>
      <c r="PKK139" s="41"/>
      <c r="PKL139" s="41"/>
      <c r="PKM139" s="41"/>
      <c r="PKN139" s="38"/>
      <c r="PKO139" s="38"/>
      <c r="PKP139" s="38"/>
      <c r="PKQ139" s="38"/>
      <c r="PKR139" s="39"/>
      <c r="PKS139" s="40"/>
      <c r="PKT139" s="41"/>
      <c r="PKU139" s="41"/>
      <c r="PKV139" s="41"/>
      <c r="PKW139" s="42"/>
      <c r="PKX139" s="41"/>
      <c r="PKY139" s="43"/>
      <c r="PKZ139" s="44"/>
      <c r="PLA139" s="41"/>
      <c r="PLB139" s="41"/>
      <c r="PLC139" s="41"/>
      <c r="PLD139" s="38"/>
      <c r="PLE139" s="38"/>
      <c r="PLF139" s="38"/>
      <c r="PLG139" s="38"/>
      <c r="PLH139" s="39"/>
      <c r="PLI139" s="40"/>
      <c r="PLJ139" s="41"/>
      <c r="PLK139" s="41"/>
      <c r="PLL139" s="41"/>
      <c r="PLM139" s="42"/>
      <c r="PLN139" s="41"/>
      <c r="PLO139" s="43"/>
      <c r="PLP139" s="44"/>
      <c r="PLQ139" s="41"/>
      <c r="PLR139" s="41"/>
      <c r="PLS139" s="41"/>
      <c r="PLT139" s="38"/>
      <c r="PLU139" s="38"/>
      <c r="PLV139" s="38"/>
      <c r="PLW139" s="38"/>
      <c r="PLX139" s="39"/>
      <c r="PLY139" s="40"/>
      <c r="PLZ139" s="41"/>
      <c r="PMA139" s="41"/>
      <c r="PMB139" s="41"/>
      <c r="PMC139" s="42"/>
      <c r="PMD139" s="41"/>
      <c r="PME139" s="43"/>
      <c r="PMF139" s="44"/>
      <c r="PMG139" s="41"/>
      <c r="PMH139" s="41"/>
      <c r="PMI139" s="41"/>
      <c r="PMJ139" s="38"/>
      <c r="PMK139" s="38"/>
      <c r="PML139" s="38"/>
      <c r="PMM139" s="38"/>
      <c r="PMN139" s="39"/>
      <c r="PMO139" s="40"/>
      <c r="PMP139" s="41"/>
      <c r="PMQ139" s="41"/>
      <c r="PMR139" s="41"/>
      <c r="PMS139" s="42"/>
      <c r="PMT139" s="41"/>
      <c r="PMU139" s="43"/>
      <c r="PMV139" s="44"/>
      <c r="PMW139" s="41"/>
      <c r="PMX139" s="41"/>
      <c r="PMY139" s="41"/>
      <c r="PMZ139" s="38"/>
      <c r="PNA139" s="38"/>
      <c r="PNB139" s="38"/>
      <c r="PNC139" s="38"/>
      <c r="PND139" s="39"/>
      <c r="PNE139" s="40"/>
      <c r="PNF139" s="41"/>
      <c r="PNG139" s="41"/>
      <c r="PNH139" s="41"/>
      <c r="PNI139" s="42"/>
      <c r="PNJ139" s="41"/>
      <c r="PNK139" s="43"/>
      <c r="PNL139" s="44"/>
      <c r="PNM139" s="41"/>
      <c r="PNN139" s="41"/>
      <c r="PNO139" s="41"/>
      <c r="PNP139" s="38"/>
      <c r="PNQ139" s="38"/>
      <c r="PNR139" s="38"/>
      <c r="PNS139" s="38"/>
      <c r="PNT139" s="39"/>
      <c r="PNU139" s="40"/>
      <c r="PNV139" s="41"/>
      <c r="PNW139" s="41"/>
      <c r="PNX139" s="41"/>
      <c r="PNY139" s="42"/>
      <c r="PNZ139" s="41"/>
      <c r="POA139" s="43"/>
      <c r="POB139" s="44"/>
      <c r="POC139" s="41"/>
      <c r="POD139" s="41"/>
      <c r="POE139" s="41"/>
      <c r="POF139" s="38"/>
      <c r="POG139" s="38"/>
      <c r="POH139" s="38"/>
      <c r="POI139" s="38"/>
      <c r="POJ139" s="39"/>
      <c r="POK139" s="40"/>
      <c r="POL139" s="41"/>
      <c r="POM139" s="41"/>
      <c r="PON139" s="41"/>
      <c r="POO139" s="42"/>
      <c r="POP139" s="41"/>
      <c r="POQ139" s="43"/>
      <c r="POR139" s="44"/>
      <c r="POS139" s="41"/>
      <c r="POT139" s="41"/>
      <c r="POU139" s="41"/>
      <c r="POV139" s="38"/>
      <c r="POW139" s="38"/>
      <c r="POX139" s="38"/>
      <c r="POY139" s="38"/>
      <c r="POZ139" s="39"/>
      <c r="PPA139" s="40"/>
      <c r="PPB139" s="41"/>
      <c r="PPC139" s="41"/>
      <c r="PPD139" s="41"/>
      <c r="PPE139" s="42"/>
      <c r="PPF139" s="41"/>
      <c r="PPG139" s="43"/>
      <c r="PPH139" s="44"/>
      <c r="PPI139" s="41"/>
      <c r="PPJ139" s="41"/>
      <c r="PPK139" s="41"/>
      <c r="PPL139" s="38"/>
      <c r="PPM139" s="38"/>
      <c r="PPN139" s="38"/>
      <c r="PPO139" s="38"/>
      <c r="PPP139" s="39"/>
      <c r="PPQ139" s="40"/>
      <c r="PPR139" s="41"/>
      <c r="PPS139" s="41"/>
      <c r="PPT139" s="41"/>
      <c r="PPU139" s="42"/>
      <c r="PPV139" s="41"/>
      <c r="PPW139" s="43"/>
      <c r="PPX139" s="44"/>
      <c r="PPY139" s="41"/>
      <c r="PPZ139" s="41"/>
      <c r="PQA139" s="41"/>
      <c r="PQB139" s="38"/>
      <c r="PQC139" s="38"/>
      <c r="PQD139" s="38"/>
      <c r="PQE139" s="38"/>
      <c r="PQF139" s="39"/>
      <c r="PQG139" s="40"/>
      <c r="PQH139" s="41"/>
      <c r="PQI139" s="41"/>
      <c r="PQJ139" s="41"/>
      <c r="PQK139" s="42"/>
      <c r="PQL139" s="41"/>
      <c r="PQM139" s="43"/>
      <c r="PQN139" s="44"/>
      <c r="PQO139" s="41"/>
      <c r="PQP139" s="41"/>
      <c r="PQQ139" s="41"/>
      <c r="PQR139" s="38"/>
      <c r="PQS139" s="38"/>
      <c r="PQT139" s="38"/>
      <c r="PQU139" s="38"/>
      <c r="PQV139" s="39"/>
      <c r="PQW139" s="40"/>
      <c r="PQX139" s="41"/>
      <c r="PQY139" s="41"/>
      <c r="PQZ139" s="41"/>
      <c r="PRA139" s="42"/>
      <c r="PRB139" s="41"/>
      <c r="PRC139" s="43"/>
      <c r="PRD139" s="44"/>
      <c r="PRE139" s="41"/>
      <c r="PRF139" s="41"/>
      <c r="PRG139" s="41"/>
      <c r="PRH139" s="38"/>
      <c r="PRI139" s="38"/>
      <c r="PRJ139" s="38"/>
      <c r="PRK139" s="38"/>
      <c r="PRL139" s="39"/>
      <c r="PRM139" s="40"/>
      <c r="PRN139" s="41"/>
      <c r="PRO139" s="41"/>
      <c r="PRP139" s="41"/>
      <c r="PRQ139" s="42"/>
      <c r="PRR139" s="41"/>
      <c r="PRS139" s="43"/>
      <c r="PRT139" s="44"/>
      <c r="PRU139" s="41"/>
      <c r="PRV139" s="41"/>
      <c r="PRW139" s="41"/>
      <c r="PRX139" s="38"/>
      <c r="PRY139" s="38"/>
      <c r="PRZ139" s="38"/>
      <c r="PSA139" s="38"/>
      <c r="PSB139" s="39"/>
      <c r="PSC139" s="40"/>
      <c r="PSD139" s="41"/>
      <c r="PSE139" s="41"/>
      <c r="PSF139" s="41"/>
      <c r="PSG139" s="42"/>
      <c r="PSH139" s="41"/>
      <c r="PSI139" s="43"/>
      <c r="PSJ139" s="44"/>
      <c r="PSK139" s="41"/>
      <c r="PSL139" s="41"/>
      <c r="PSM139" s="41"/>
      <c r="PSN139" s="38"/>
      <c r="PSO139" s="38"/>
      <c r="PSP139" s="38"/>
      <c r="PSQ139" s="38"/>
      <c r="PSR139" s="39"/>
      <c r="PSS139" s="40"/>
      <c r="PST139" s="41"/>
      <c r="PSU139" s="41"/>
      <c r="PSV139" s="41"/>
      <c r="PSW139" s="42"/>
      <c r="PSX139" s="41"/>
      <c r="PSY139" s="43"/>
      <c r="PSZ139" s="44"/>
      <c r="PTA139" s="41"/>
      <c r="PTB139" s="41"/>
      <c r="PTC139" s="41"/>
      <c r="PTD139" s="38"/>
      <c r="PTE139" s="38"/>
      <c r="PTF139" s="38"/>
      <c r="PTG139" s="38"/>
      <c r="PTH139" s="39"/>
      <c r="PTI139" s="40"/>
      <c r="PTJ139" s="41"/>
      <c r="PTK139" s="41"/>
      <c r="PTL139" s="41"/>
      <c r="PTM139" s="42"/>
      <c r="PTN139" s="41"/>
      <c r="PTO139" s="43"/>
      <c r="PTP139" s="44"/>
      <c r="PTQ139" s="41"/>
      <c r="PTR139" s="41"/>
      <c r="PTS139" s="41"/>
      <c r="PTT139" s="38"/>
      <c r="PTU139" s="38"/>
      <c r="PTV139" s="38"/>
      <c r="PTW139" s="38"/>
      <c r="PTX139" s="39"/>
      <c r="PTY139" s="40"/>
      <c r="PTZ139" s="41"/>
      <c r="PUA139" s="41"/>
      <c r="PUB139" s="41"/>
      <c r="PUC139" s="42"/>
      <c r="PUD139" s="41"/>
      <c r="PUE139" s="43"/>
      <c r="PUF139" s="44"/>
      <c r="PUG139" s="41"/>
      <c r="PUH139" s="41"/>
      <c r="PUI139" s="41"/>
      <c r="PUJ139" s="38"/>
      <c r="PUK139" s="38"/>
      <c r="PUL139" s="38"/>
      <c r="PUM139" s="38"/>
      <c r="PUN139" s="39"/>
      <c r="PUO139" s="40"/>
      <c r="PUP139" s="41"/>
      <c r="PUQ139" s="41"/>
      <c r="PUR139" s="41"/>
      <c r="PUS139" s="42"/>
      <c r="PUT139" s="41"/>
      <c r="PUU139" s="43"/>
      <c r="PUV139" s="44"/>
      <c r="PUW139" s="41"/>
      <c r="PUX139" s="41"/>
      <c r="PUY139" s="41"/>
      <c r="PUZ139" s="38"/>
      <c r="PVA139" s="38"/>
      <c r="PVB139" s="38"/>
      <c r="PVC139" s="38"/>
      <c r="PVD139" s="39"/>
      <c r="PVE139" s="40"/>
      <c r="PVF139" s="41"/>
      <c r="PVG139" s="41"/>
      <c r="PVH139" s="41"/>
      <c r="PVI139" s="42"/>
      <c r="PVJ139" s="41"/>
      <c r="PVK139" s="43"/>
      <c r="PVL139" s="44"/>
      <c r="PVM139" s="41"/>
      <c r="PVN139" s="41"/>
      <c r="PVO139" s="41"/>
      <c r="PVP139" s="38"/>
      <c r="PVQ139" s="38"/>
      <c r="PVR139" s="38"/>
      <c r="PVS139" s="38"/>
      <c r="PVT139" s="39"/>
      <c r="PVU139" s="40"/>
      <c r="PVV139" s="41"/>
      <c r="PVW139" s="41"/>
      <c r="PVX139" s="41"/>
      <c r="PVY139" s="42"/>
      <c r="PVZ139" s="41"/>
      <c r="PWA139" s="43"/>
      <c r="PWB139" s="44"/>
      <c r="PWC139" s="41"/>
      <c r="PWD139" s="41"/>
      <c r="PWE139" s="41"/>
      <c r="PWF139" s="38"/>
      <c r="PWG139" s="38"/>
      <c r="PWH139" s="38"/>
      <c r="PWI139" s="38"/>
      <c r="PWJ139" s="39"/>
      <c r="PWK139" s="40"/>
      <c r="PWL139" s="41"/>
      <c r="PWM139" s="41"/>
      <c r="PWN139" s="41"/>
      <c r="PWO139" s="42"/>
      <c r="PWP139" s="41"/>
      <c r="PWQ139" s="43"/>
      <c r="PWR139" s="44"/>
      <c r="PWS139" s="41"/>
      <c r="PWT139" s="41"/>
      <c r="PWU139" s="41"/>
      <c r="PWV139" s="38"/>
      <c r="PWW139" s="38"/>
      <c r="PWX139" s="38"/>
      <c r="PWY139" s="38"/>
      <c r="PWZ139" s="39"/>
      <c r="PXA139" s="40"/>
      <c r="PXB139" s="41"/>
      <c r="PXC139" s="41"/>
      <c r="PXD139" s="41"/>
      <c r="PXE139" s="42"/>
      <c r="PXF139" s="41"/>
      <c r="PXG139" s="43"/>
      <c r="PXH139" s="44"/>
      <c r="PXI139" s="41"/>
      <c r="PXJ139" s="41"/>
      <c r="PXK139" s="41"/>
      <c r="PXL139" s="38"/>
      <c r="PXM139" s="38"/>
      <c r="PXN139" s="38"/>
      <c r="PXO139" s="38"/>
      <c r="PXP139" s="39"/>
      <c r="PXQ139" s="40"/>
      <c r="PXR139" s="41"/>
      <c r="PXS139" s="41"/>
      <c r="PXT139" s="41"/>
      <c r="PXU139" s="42"/>
      <c r="PXV139" s="41"/>
      <c r="PXW139" s="43"/>
      <c r="PXX139" s="44"/>
      <c r="PXY139" s="41"/>
      <c r="PXZ139" s="41"/>
      <c r="PYA139" s="41"/>
      <c r="PYB139" s="38"/>
      <c r="PYC139" s="38"/>
      <c r="PYD139" s="38"/>
      <c r="PYE139" s="38"/>
      <c r="PYF139" s="39"/>
      <c r="PYG139" s="40"/>
      <c r="PYH139" s="41"/>
      <c r="PYI139" s="41"/>
      <c r="PYJ139" s="41"/>
      <c r="PYK139" s="42"/>
      <c r="PYL139" s="41"/>
      <c r="PYM139" s="43"/>
      <c r="PYN139" s="44"/>
      <c r="PYO139" s="41"/>
      <c r="PYP139" s="41"/>
      <c r="PYQ139" s="41"/>
      <c r="PYR139" s="38"/>
      <c r="PYS139" s="38"/>
      <c r="PYT139" s="38"/>
      <c r="PYU139" s="38"/>
      <c r="PYV139" s="39"/>
      <c r="PYW139" s="40"/>
      <c r="PYX139" s="41"/>
      <c r="PYY139" s="41"/>
      <c r="PYZ139" s="41"/>
      <c r="PZA139" s="42"/>
      <c r="PZB139" s="41"/>
      <c r="PZC139" s="43"/>
      <c r="PZD139" s="44"/>
      <c r="PZE139" s="41"/>
      <c r="PZF139" s="41"/>
      <c r="PZG139" s="41"/>
      <c r="PZH139" s="38"/>
      <c r="PZI139" s="38"/>
      <c r="PZJ139" s="38"/>
      <c r="PZK139" s="38"/>
      <c r="PZL139" s="39"/>
      <c r="PZM139" s="40"/>
      <c r="PZN139" s="41"/>
      <c r="PZO139" s="41"/>
      <c r="PZP139" s="41"/>
      <c r="PZQ139" s="42"/>
      <c r="PZR139" s="41"/>
      <c r="PZS139" s="43"/>
      <c r="PZT139" s="44"/>
      <c r="PZU139" s="41"/>
      <c r="PZV139" s="41"/>
      <c r="PZW139" s="41"/>
      <c r="PZX139" s="38"/>
      <c r="PZY139" s="38"/>
      <c r="PZZ139" s="38"/>
      <c r="QAA139" s="38"/>
      <c r="QAB139" s="39"/>
      <c r="QAC139" s="40"/>
      <c r="QAD139" s="41"/>
      <c r="QAE139" s="41"/>
      <c r="QAF139" s="41"/>
      <c r="QAG139" s="42"/>
      <c r="QAH139" s="41"/>
      <c r="QAI139" s="43"/>
      <c r="QAJ139" s="44"/>
      <c r="QAK139" s="41"/>
      <c r="QAL139" s="41"/>
      <c r="QAM139" s="41"/>
      <c r="QAN139" s="38"/>
      <c r="QAO139" s="38"/>
      <c r="QAP139" s="38"/>
      <c r="QAQ139" s="38"/>
      <c r="QAR139" s="39"/>
      <c r="QAS139" s="40"/>
      <c r="QAT139" s="41"/>
      <c r="QAU139" s="41"/>
      <c r="QAV139" s="41"/>
      <c r="QAW139" s="42"/>
      <c r="QAX139" s="41"/>
      <c r="QAY139" s="43"/>
      <c r="QAZ139" s="44"/>
      <c r="QBA139" s="41"/>
      <c r="QBB139" s="41"/>
      <c r="QBC139" s="41"/>
      <c r="QBD139" s="38"/>
      <c r="QBE139" s="38"/>
      <c r="QBF139" s="38"/>
      <c r="QBG139" s="38"/>
      <c r="QBH139" s="39"/>
      <c r="QBI139" s="40"/>
      <c r="QBJ139" s="41"/>
      <c r="QBK139" s="41"/>
      <c r="QBL139" s="41"/>
      <c r="QBM139" s="42"/>
      <c r="QBN139" s="41"/>
      <c r="QBO139" s="43"/>
      <c r="QBP139" s="44"/>
      <c r="QBQ139" s="41"/>
      <c r="QBR139" s="41"/>
      <c r="QBS139" s="41"/>
      <c r="QBT139" s="38"/>
      <c r="QBU139" s="38"/>
      <c r="QBV139" s="38"/>
      <c r="QBW139" s="38"/>
      <c r="QBX139" s="39"/>
      <c r="QBY139" s="40"/>
      <c r="QBZ139" s="41"/>
      <c r="QCA139" s="41"/>
      <c r="QCB139" s="41"/>
      <c r="QCC139" s="42"/>
      <c r="QCD139" s="41"/>
      <c r="QCE139" s="43"/>
      <c r="QCF139" s="44"/>
      <c r="QCG139" s="41"/>
      <c r="QCH139" s="41"/>
      <c r="QCI139" s="41"/>
      <c r="QCJ139" s="38"/>
      <c r="QCK139" s="38"/>
      <c r="QCL139" s="38"/>
      <c r="QCM139" s="38"/>
      <c r="QCN139" s="39"/>
      <c r="QCO139" s="40"/>
      <c r="QCP139" s="41"/>
      <c r="QCQ139" s="41"/>
      <c r="QCR139" s="41"/>
      <c r="QCS139" s="42"/>
      <c r="QCT139" s="41"/>
      <c r="QCU139" s="43"/>
      <c r="QCV139" s="44"/>
      <c r="QCW139" s="41"/>
      <c r="QCX139" s="41"/>
      <c r="QCY139" s="41"/>
      <c r="QCZ139" s="38"/>
      <c r="QDA139" s="38"/>
      <c r="QDB139" s="38"/>
      <c r="QDC139" s="38"/>
      <c r="QDD139" s="39"/>
      <c r="QDE139" s="40"/>
      <c r="QDF139" s="41"/>
      <c r="QDG139" s="41"/>
      <c r="QDH139" s="41"/>
      <c r="QDI139" s="42"/>
      <c r="QDJ139" s="41"/>
      <c r="QDK139" s="43"/>
      <c r="QDL139" s="44"/>
      <c r="QDM139" s="41"/>
      <c r="QDN139" s="41"/>
      <c r="QDO139" s="41"/>
      <c r="QDP139" s="38"/>
      <c r="QDQ139" s="38"/>
      <c r="QDR139" s="38"/>
      <c r="QDS139" s="38"/>
      <c r="QDT139" s="39"/>
      <c r="QDU139" s="40"/>
      <c r="QDV139" s="41"/>
      <c r="QDW139" s="41"/>
      <c r="QDX139" s="41"/>
      <c r="QDY139" s="42"/>
      <c r="QDZ139" s="41"/>
      <c r="QEA139" s="43"/>
      <c r="QEB139" s="44"/>
      <c r="QEC139" s="41"/>
      <c r="QED139" s="41"/>
      <c r="QEE139" s="41"/>
      <c r="QEF139" s="38"/>
      <c r="QEG139" s="38"/>
      <c r="QEH139" s="38"/>
      <c r="QEI139" s="38"/>
      <c r="QEJ139" s="39"/>
      <c r="QEK139" s="40"/>
      <c r="QEL139" s="41"/>
      <c r="QEM139" s="41"/>
      <c r="QEN139" s="41"/>
      <c r="QEO139" s="42"/>
      <c r="QEP139" s="41"/>
      <c r="QEQ139" s="43"/>
      <c r="QER139" s="44"/>
      <c r="QES139" s="41"/>
      <c r="QET139" s="41"/>
      <c r="QEU139" s="41"/>
      <c r="QEV139" s="38"/>
      <c r="QEW139" s="38"/>
      <c r="QEX139" s="38"/>
      <c r="QEY139" s="38"/>
      <c r="QEZ139" s="39"/>
      <c r="QFA139" s="40"/>
      <c r="QFB139" s="41"/>
      <c r="QFC139" s="41"/>
      <c r="QFD139" s="41"/>
      <c r="QFE139" s="42"/>
      <c r="QFF139" s="41"/>
      <c r="QFG139" s="43"/>
      <c r="QFH139" s="44"/>
      <c r="QFI139" s="41"/>
      <c r="QFJ139" s="41"/>
      <c r="QFK139" s="41"/>
      <c r="QFL139" s="38"/>
      <c r="QFM139" s="38"/>
      <c r="QFN139" s="38"/>
      <c r="QFO139" s="38"/>
      <c r="QFP139" s="39"/>
      <c r="QFQ139" s="40"/>
      <c r="QFR139" s="41"/>
      <c r="QFS139" s="41"/>
      <c r="QFT139" s="41"/>
      <c r="QFU139" s="42"/>
      <c r="QFV139" s="41"/>
      <c r="QFW139" s="43"/>
      <c r="QFX139" s="44"/>
      <c r="QFY139" s="41"/>
      <c r="QFZ139" s="41"/>
      <c r="QGA139" s="41"/>
      <c r="QGB139" s="38"/>
      <c r="QGC139" s="38"/>
      <c r="QGD139" s="38"/>
      <c r="QGE139" s="38"/>
      <c r="QGF139" s="39"/>
      <c r="QGG139" s="40"/>
      <c r="QGH139" s="41"/>
      <c r="QGI139" s="41"/>
      <c r="QGJ139" s="41"/>
      <c r="QGK139" s="42"/>
      <c r="QGL139" s="41"/>
      <c r="QGM139" s="43"/>
      <c r="QGN139" s="44"/>
      <c r="QGO139" s="41"/>
      <c r="QGP139" s="41"/>
      <c r="QGQ139" s="41"/>
      <c r="QGR139" s="38"/>
      <c r="QGS139" s="38"/>
      <c r="QGT139" s="38"/>
      <c r="QGU139" s="38"/>
      <c r="QGV139" s="39"/>
      <c r="QGW139" s="40"/>
      <c r="QGX139" s="41"/>
      <c r="QGY139" s="41"/>
      <c r="QGZ139" s="41"/>
      <c r="QHA139" s="42"/>
      <c r="QHB139" s="41"/>
      <c r="QHC139" s="43"/>
      <c r="QHD139" s="44"/>
      <c r="QHE139" s="41"/>
      <c r="QHF139" s="41"/>
      <c r="QHG139" s="41"/>
      <c r="QHH139" s="38"/>
      <c r="QHI139" s="38"/>
      <c r="QHJ139" s="38"/>
      <c r="QHK139" s="38"/>
      <c r="QHL139" s="39"/>
      <c r="QHM139" s="40"/>
      <c r="QHN139" s="41"/>
      <c r="QHO139" s="41"/>
      <c r="QHP139" s="41"/>
      <c r="QHQ139" s="42"/>
      <c r="QHR139" s="41"/>
      <c r="QHS139" s="43"/>
      <c r="QHT139" s="44"/>
      <c r="QHU139" s="41"/>
      <c r="QHV139" s="41"/>
      <c r="QHW139" s="41"/>
      <c r="QHX139" s="38"/>
      <c r="QHY139" s="38"/>
      <c r="QHZ139" s="38"/>
      <c r="QIA139" s="38"/>
      <c r="QIB139" s="39"/>
      <c r="QIC139" s="40"/>
      <c r="QID139" s="41"/>
      <c r="QIE139" s="41"/>
      <c r="QIF139" s="41"/>
      <c r="QIG139" s="42"/>
      <c r="QIH139" s="41"/>
      <c r="QII139" s="43"/>
      <c r="QIJ139" s="44"/>
      <c r="QIK139" s="41"/>
      <c r="QIL139" s="41"/>
      <c r="QIM139" s="41"/>
      <c r="QIN139" s="38"/>
      <c r="QIO139" s="38"/>
      <c r="QIP139" s="38"/>
      <c r="QIQ139" s="38"/>
      <c r="QIR139" s="39"/>
      <c r="QIS139" s="40"/>
      <c r="QIT139" s="41"/>
      <c r="QIU139" s="41"/>
      <c r="QIV139" s="41"/>
      <c r="QIW139" s="42"/>
      <c r="QIX139" s="41"/>
      <c r="QIY139" s="43"/>
      <c r="QIZ139" s="44"/>
      <c r="QJA139" s="41"/>
      <c r="QJB139" s="41"/>
      <c r="QJC139" s="41"/>
      <c r="QJD139" s="38"/>
      <c r="QJE139" s="38"/>
      <c r="QJF139" s="38"/>
      <c r="QJG139" s="38"/>
      <c r="QJH139" s="39"/>
      <c r="QJI139" s="40"/>
      <c r="QJJ139" s="41"/>
      <c r="QJK139" s="41"/>
      <c r="QJL139" s="41"/>
      <c r="QJM139" s="42"/>
      <c r="QJN139" s="41"/>
      <c r="QJO139" s="43"/>
      <c r="QJP139" s="44"/>
      <c r="QJQ139" s="41"/>
      <c r="QJR139" s="41"/>
      <c r="QJS139" s="41"/>
      <c r="QJT139" s="38"/>
      <c r="QJU139" s="38"/>
      <c r="QJV139" s="38"/>
      <c r="QJW139" s="38"/>
      <c r="QJX139" s="39"/>
      <c r="QJY139" s="40"/>
      <c r="QJZ139" s="41"/>
      <c r="QKA139" s="41"/>
      <c r="QKB139" s="41"/>
      <c r="QKC139" s="42"/>
      <c r="QKD139" s="41"/>
      <c r="QKE139" s="43"/>
      <c r="QKF139" s="44"/>
      <c r="QKG139" s="41"/>
      <c r="QKH139" s="41"/>
      <c r="QKI139" s="41"/>
      <c r="QKJ139" s="38"/>
      <c r="QKK139" s="38"/>
      <c r="QKL139" s="38"/>
      <c r="QKM139" s="38"/>
      <c r="QKN139" s="39"/>
      <c r="QKO139" s="40"/>
      <c r="QKP139" s="41"/>
      <c r="QKQ139" s="41"/>
      <c r="QKR139" s="41"/>
      <c r="QKS139" s="42"/>
      <c r="QKT139" s="41"/>
      <c r="QKU139" s="43"/>
      <c r="QKV139" s="44"/>
      <c r="QKW139" s="41"/>
      <c r="QKX139" s="41"/>
      <c r="QKY139" s="41"/>
      <c r="QKZ139" s="38"/>
      <c r="QLA139" s="38"/>
      <c r="QLB139" s="38"/>
      <c r="QLC139" s="38"/>
      <c r="QLD139" s="39"/>
      <c r="QLE139" s="40"/>
      <c r="QLF139" s="41"/>
      <c r="QLG139" s="41"/>
      <c r="QLH139" s="41"/>
      <c r="QLI139" s="42"/>
      <c r="QLJ139" s="41"/>
      <c r="QLK139" s="43"/>
      <c r="QLL139" s="44"/>
      <c r="QLM139" s="41"/>
      <c r="QLN139" s="41"/>
      <c r="QLO139" s="41"/>
      <c r="QLP139" s="38"/>
      <c r="QLQ139" s="38"/>
      <c r="QLR139" s="38"/>
      <c r="QLS139" s="38"/>
      <c r="QLT139" s="39"/>
      <c r="QLU139" s="40"/>
      <c r="QLV139" s="41"/>
      <c r="QLW139" s="41"/>
      <c r="QLX139" s="41"/>
      <c r="QLY139" s="42"/>
      <c r="QLZ139" s="41"/>
      <c r="QMA139" s="43"/>
      <c r="QMB139" s="44"/>
      <c r="QMC139" s="41"/>
      <c r="QMD139" s="41"/>
      <c r="QME139" s="41"/>
      <c r="QMF139" s="38"/>
      <c r="QMG139" s="38"/>
      <c r="QMH139" s="38"/>
      <c r="QMI139" s="38"/>
      <c r="QMJ139" s="39"/>
      <c r="QMK139" s="40"/>
      <c r="QML139" s="41"/>
      <c r="QMM139" s="41"/>
      <c r="QMN139" s="41"/>
      <c r="QMO139" s="42"/>
      <c r="QMP139" s="41"/>
      <c r="QMQ139" s="43"/>
      <c r="QMR139" s="44"/>
      <c r="QMS139" s="41"/>
      <c r="QMT139" s="41"/>
      <c r="QMU139" s="41"/>
      <c r="QMV139" s="38"/>
      <c r="QMW139" s="38"/>
      <c r="QMX139" s="38"/>
      <c r="QMY139" s="38"/>
      <c r="QMZ139" s="39"/>
      <c r="QNA139" s="40"/>
      <c r="QNB139" s="41"/>
      <c r="QNC139" s="41"/>
      <c r="QND139" s="41"/>
      <c r="QNE139" s="42"/>
      <c r="QNF139" s="41"/>
      <c r="QNG139" s="43"/>
      <c r="QNH139" s="44"/>
      <c r="QNI139" s="41"/>
      <c r="QNJ139" s="41"/>
      <c r="QNK139" s="41"/>
      <c r="QNL139" s="38"/>
      <c r="QNM139" s="38"/>
      <c r="QNN139" s="38"/>
      <c r="QNO139" s="38"/>
      <c r="QNP139" s="39"/>
      <c r="QNQ139" s="40"/>
      <c r="QNR139" s="41"/>
      <c r="QNS139" s="41"/>
      <c r="QNT139" s="41"/>
      <c r="QNU139" s="42"/>
      <c r="QNV139" s="41"/>
      <c r="QNW139" s="43"/>
      <c r="QNX139" s="44"/>
      <c r="QNY139" s="41"/>
      <c r="QNZ139" s="41"/>
      <c r="QOA139" s="41"/>
      <c r="QOB139" s="38"/>
      <c r="QOC139" s="38"/>
      <c r="QOD139" s="38"/>
      <c r="QOE139" s="38"/>
      <c r="QOF139" s="39"/>
      <c r="QOG139" s="40"/>
      <c r="QOH139" s="41"/>
      <c r="QOI139" s="41"/>
      <c r="QOJ139" s="41"/>
      <c r="QOK139" s="42"/>
      <c r="QOL139" s="41"/>
      <c r="QOM139" s="43"/>
      <c r="QON139" s="44"/>
      <c r="QOO139" s="41"/>
      <c r="QOP139" s="41"/>
      <c r="QOQ139" s="41"/>
      <c r="QOR139" s="38"/>
      <c r="QOS139" s="38"/>
      <c r="QOT139" s="38"/>
      <c r="QOU139" s="38"/>
      <c r="QOV139" s="39"/>
      <c r="QOW139" s="40"/>
      <c r="QOX139" s="41"/>
      <c r="QOY139" s="41"/>
      <c r="QOZ139" s="41"/>
      <c r="QPA139" s="42"/>
      <c r="QPB139" s="41"/>
      <c r="QPC139" s="43"/>
      <c r="QPD139" s="44"/>
      <c r="QPE139" s="41"/>
      <c r="QPF139" s="41"/>
      <c r="QPG139" s="41"/>
      <c r="QPH139" s="38"/>
      <c r="QPI139" s="38"/>
      <c r="QPJ139" s="38"/>
      <c r="QPK139" s="38"/>
      <c r="QPL139" s="39"/>
      <c r="QPM139" s="40"/>
      <c r="QPN139" s="41"/>
      <c r="QPO139" s="41"/>
      <c r="QPP139" s="41"/>
      <c r="QPQ139" s="42"/>
      <c r="QPR139" s="41"/>
      <c r="QPS139" s="43"/>
      <c r="QPT139" s="44"/>
      <c r="QPU139" s="41"/>
      <c r="QPV139" s="41"/>
      <c r="QPW139" s="41"/>
      <c r="QPX139" s="38"/>
      <c r="QPY139" s="38"/>
      <c r="QPZ139" s="38"/>
      <c r="QQA139" s="38"/>
      <c r="QQB139" s="39"/>
      <c r="QQC139" s="40"/>
      <c r="QQD139" s="41"/>
      <c r="QQE139" s="41"/>
      <c r="QQF139" s="41"/>
      <c r="QQG139" s="42"/>
      <c r="QQH139" s="41"/>
      <c r="QQI139" s="43"/>
      <c r="QQJ139" s="44"/>
      <c r="QQK139" s="41"/>
      <c r="QQL139" s="41"/>
      <c r="QQM139" s="41"/>
      <c r="QQN139" s="38"/>
      <c r="QQO139" s="38"/>
      <c r="QQP139" s="38"/>
      <c r="QQQ139" s="38"/>
      <c r="QQR139" s="39"/>
      <c r="QQS139" s="40"/>
      <c r="QQT139" s="41"/>
      <c r="QQU139" s="41"/>
      <c r="QQV139" s="41"/>
      <c r="QQW139" s="42"/>
      <c r="QQX139" s="41"/>
      <c r="QQY139" s="43"/>
      <c r="QQZ139" s="44"/>
      <c r="QRA139" s="41"/>
      <c r="QRB139" s="41"/>
      <c r="QRC139" s="41"/>
      <c r="QRD139" s="38"/>
      <c r="QRE139" s="38"/>
      <c r="QRF139" s="38"/>
      <c r="QRG139" s="38"/>
      <c r="QRH139" s="39"/>
      <c r="QRI139" s="40"/>
      <c r="QRJ139" s="41"/>
      <c r="QRK139" s="41"/>
      <c r="QRL139" s="41"/>
      <c r="QRM139" s="42"/>
      <c r="QRN139" s="41"/>
      <c r="QRO139" s="43"/>
      <c r="QRP139" s="44"/>
      <c r="QRQ139" s="41"/>
      <c r="QRR139" s="41"/>
      <c r="QRS139" s="41"/>
      <c r="QRT139" s="38"/>
      <c r="QRU139" s="38"/>
      <c r="QRV139" s="38"/>
      <c r="QRW139" s="38"/>
      <c r="QRX139" s="39"/>
      <c r="QRY139" s="40"/>
      <c r="QRZ139" s="41"/>
      <c r="QSA139" s="41"/>
      <c r="QSB139" s="41"/>
      <c r="QSC139" s="42"/>
      <c r="QSD139" s="41"/>
      <c r="QSE139" s="43"/>
      <c r="QSF139" s="44"/>
      <c r="QSG139" s="41"/>
      <c r="QSH139" s="41"/>
      <c r="QSI139" s="41"/>
      <c r="QSJ139" s="38"/>
      <c r="QSK139" s="38"/>
      <c r="QSL139" s="38"/>
      <c r="QSM139" s="38"/>
      <c r="QSN139" s="39"/>
      <c r="QSO139" s="40"/>
      <c r="QSP139" s="41"/>
      <c r="QSQ139" s="41"/>
      <c r="QSR139" s="41"/>
      <c r="QSS139" s="42"/>
      <c r="QST139" s="41"/>
      <c r="QSU139" s="43"/>
      <c r="QSV139" s="44"/>
      <c r="QSW139" s="41"/>
      <c r="QSX139" s="41"/>
      <c r="QSY139" s="41"/>
      <c r="QSZ139" s="38"/>
      <c r="QTA139" s="38"/>
      <c r="QTB139" s="38"/>
      <c r="QTC139" s="38"/>
      <c r="QTD139" s="39"/>
      <c r="QTE139" s="40"/>
      <c r="QTF139" s="41"/>
      <c r="QTG139" s="41"/>
      <c r="QTH139" s="41"/>
      <c r="QTI139" s="42"/>
      <c r="QTJ139" s="41"/>
      <c r="QTK139" s="43"/>
      <c r="QTL139" s="44"/>
      <c r="QTM139" s="41"/>
      <c r="QTN139" s="41"/>
      <c r="QTO139" s="41"/>
      <c r="QTP139" s="38"/>
      <c r="QTQ139" s="38"/>
      <c r="QTR139" s="38"/>
      <c r="QTS139" s="38"/>
      <c r="QTT139" s="39"/>
      <c r="QTU139" s="40"/>
      <c r="QTV139" s="41"/>
      <c r="QTW139" s="41"/>
      <c r="QTX139" s="41"/>
      <c r="QTY139" s="42"/>
      <c r="QTZ139" s="41"/>
      <c r="QUA139" s="43"/>
      <c r="QUB139" s="44"/>
      <c r="QUC139" s="41"/>
      <c r="QUD139" s="41"/>
      <c r="QUE139" s="41"/>
      <c r="QUF139" s="38"/>
      <c r="QUG139" s="38"/>
      <c r="QUH139" s="38"/>
      <c r="QUI139" s="38"/>
      <c r="QUJ139" s="39"/>
      <c r="QUK139" s="40"/>
      <c r="QUL139" s="41"/>
      <c r="QUM139" s="41"/>
      <c r="QUN139" s="41"/>
      <c r="QUO139" s="42"/>
      <c r="QUP139" s="41"/>
      <c r="QUQ139" s="43"/>
      <c r="QUR139" s="44"/>
      <c r="QUS139" s="41"/>
      <c r="QUT139" s="41"/>
      <c r="QUU139" s="41"/>
      <c r="QUV139" s="38"/>
      <c r="QUW139" s="38"/>
      <c r="QUX139" s="38"/>
      <c r="QUY139" s="38"/>
      <c r="QUZ139" s="39"/>
      <c r="QVA139" s="40"/>
      <c r="QVB139" s="41"/>
      <c r="QVC139" s="41"/>
      <c r="QVD139" s="41"/>
      <c r="QVE139" s="42"/>
      <c r="QVF139" s="41"/>
      <c r="QVG139" s="43"/>
      <c r="QVH139" s="44"/>
      <c r="QVI139" s="41"/>
      <c r="QVJ139" s="41"/>
      <c r="QVK139" s="41"/>
      <c r="QVL139" s="38"/>
      <c r="QVM139" s="38"/>
      <c r="QVN139" s="38"/>
      <c r="QVO139" s="38"/>
      <c r="QVP139" s="39"/>
      <c r="QVQ139" s="40"/>
      <c r="QVR139" s="41"/>
      <c r="QVS139" s="41"/>
      <c r="QVT139" s="41"/>
      <c r="QVU139" s="42"/>
      <c r="QVV139" s="41"/>
      <c r="QVW139" s="43"/>
      <c r="QVX139" s="44"/>
      <c r="QVY139" s="41"/>
      <c r="QVZ139" s="41"/>
      <c r="QWA139" s="41"/>
      <c r="QWB139" s="38"/>
      <c r="QWC139" s="38"/>
      <c r="QWD139" s="38"/>
      <c r="QWE139" s="38"/>
      <c r="QWF139" s="39"/>
      <c r="QWG139" s="40"/>
      <c r="QWH139" s="41"/>
      <c r="QWI139" s="41"/>
      <c r="QWJ139" s="41"/>
      <c r="QWK139" s="42"/>
      <c r="QWL139" s="41"/>
      <c r="QWM139" s="43"/>
      <c r="QWN139" s="44"/>
      <c r="QWO139" s="41"/>
      <c r="QWP139" s="41"/>
      <c r="QWQ139" s="41"/>
      <c r="QWR139" s="38"/>
      <c r="QWS139" s="38"/>
      <c r="QWT139" s="38"/>
      <c r="QWU139" s="38"/>
      <c r="QWV139" s="39"/>
      <c r="QWW139" s="40"/>
      <c r="QWX139" s="41"/>
      <c r="QWY139" s="41"/>
      <c r="QWZ139" s="41"/>
      <c r="QXA139" s="42"/>
      <c r="QXB139" s="41"/>
      <c r="QXC139" s="43"/>
      <c r="QXD139" s="44"/>
      <c r="QXE139" s="41"/>
      <c r="QXF139" s="41"/>
      <c r="QXG139" s="41"/>
      <c r="QXH139" s="38"/>
      <c r="QXI139" s="38"/>
      <c r="QXJ139" s="38"/>
      <c r="QXK139" s="38"/>
      <c r="QXL139" s="39"/>
      <c r="QXM139" s="40"/>
      <c r="QXN139" s="41"/>
      <c r="QXO139" s="41"/>
      <c r="QXP139" s="41"/>
      <c r="QXQ139" s="42"/>
      <c r="QXR139" s="41"/>
      <c r="QXS139" s="43"/>
      <c r="QXT139" s="44"/>
      <c r="QXU139" s="41"/>
      <c r="QXV139" s="41"/>
      <c r="QXW139" s="41"/>
      <c r="QXX139" s="38"/>
      <c r="QXY139" s="38"/>
      <c r="QXZ139" s="38"/>
      <c r="QYA139" s="38"/>
      <c r="QYB139" s="39"/>
      <c r="QYC139" s="40"/>
      <c r="QYD139" s="41"/>
      <c r="QYE139" s="41"/>
      <c r="QYF139" s="41"/>
      <c r="QYG139" s="42"/>
      <c r="QYH139" s="41"/>
      <c r="QYI139" s="43"/>
      <c r="QYJ139" s="44"/>
      <c r="QYK139" s="41"/>
      <c r="QYL139" s="41"/>
      <c r="QYM139" s="41"/>
      <c r="QYN139" s="38"/>
      <c r="QYO139" s="38"/>
      <c r="QYP139" s="38"/>
      <c r="QYQ139" s="38"/>
      <c r="QYR139" s="39"/>
      <c r="QYS139" s="40"/>
      <c r="QYT139" s="41"/>
      <c r="QYU139" s="41"/>
      <c r="QYV139" s="41"/>
      <c r="QYW139" s="42"/>
      <c r="QYX139" s="41"/>
      <c r="QYY139" s="43"/>
      <c r="QYZ139" s="44"/>
      <c r="QZA139" s="41"/>
      <c r="QZB139" s="41"/>
      <c r="QZC139" s="41"/>
      <c r="QZD139" s="38"/>
      <c r="QZE139" s="38"/>
      <c r="QZF139" s="38"/>
      <c r="QZG139" s="38"/>
      <c r="QZH139" s="39"/>
      <c r="QZI139" s="40"/>
      <c r="QZJ139" s="41"/>
      <c r="QZK139" s="41"/>
      <c r="QZL139" s="41"/>
      <c r="QZM139" s="42"/>
      <c r="QZN139" s="41"/>
      <c r="QZO139" s="43"/>
      <c r="QZP139" s="44"/>
      <c r="QZQ139" s="41"/>
      <c r="QZR139" s="41"/>
      <c r="QZS139" s="41"/>
      <c r="QZT139" s="38"/>
      <c r="QZU139" s="38"/>
      <c r="QZV139" s="38"/>
      <c r="QZW139" s="38"/>
      <c r="QZX139" s="39"/>
      <c r="QZY139" s="40"/>
      <c r="QZZ139" s="41"/>
      <c r="RAA139" s="41"/>
      <c r="RAB139" s="41"/>
      <c r="RAC139" s="42"/>
      <c r="RAD139" s="41"/>
      <c r="RAE139" s="43"/>
      <c r="RAF139" s="44"/>
      <c r="RAG139" s="41"/>
      <c r="RAH139" s="41"/>
      <c r="RAI139" s="41"/>
      <c r="RAJ139" s="38"/>
      <c r="RAK139" s="38"/>
      <c r="RAL139" s="38"/>
      <c r="RAM139" s="38"/>
      <c r="RAN139" s="39"/>
      <c r="RAO139" s="40"/>
      <c r="RAP139" s="41"/>
      <c r="RAQ139" s="41"/>
      <c r="RAR139" s="41"/>
      <c r="RAS139" s="42"/>
      <c r="RAT139" s="41"/>
      <c r="RAU139" s="43"/>
      <c r="RAV139" s="44"/>
      <c r="RAW139" s="41"/>
      <c r="RAX139" s="41"/>
      <c r="RAY139" s="41"/>
      <c r="RAZ139" s="38"/>
      <c r="RBA139" s="38"/>
      <c r="RBB139" s="38"/>
      <c r="RBC139" s="38"/>
      <c r="RBD139" s="39"/>
      <c r="RBE139" s="40"/>
      <c r="RBF139" s="41"/>
      <c r="RBG139" s="41"/>
      <c r="RBH139" s="41"/>
      <c r="RBI139" s="42"/>
      <c r="RBJ139" s="41"/>
      <c r="RBK139" s="43"/>
      <c r="RBL139" s="44"/>
      <c r="RBM139" s="41"/>
      <c r="RBN139" s="41"/>
      <c r="RBO139" s="41"/>
      <c r="RBP139" s="38"/>
      <c r="RBQ139" s="38"/>
      <c r="RBR139" s="38"/>
      <c r="RBS139" s="38"/>
      <c r="RBT139" s="39"/>
      <c r="RBU139" s="40"/>
      <c r="RBV139" s="41"/>
      <c r="RBW139" s="41"/>
      <c r="RBX139" s="41"/>
      <c r="RBY139" s="42"/>
      <c r="RBZ139" s="41"/>
      <c r="RCA139" s="43"/>
      <c r="RCB139" s="44"/>
      <c r="RCC139" s="41"/>
      <c r="RCD139" s="41"/>
      <c r="RCE139" s="41"/>
      <c r="RCF139" s="38"/>
      <c r="RCG139" s="38"/>
      <c r="RCH139" s="38"/>
      <c r="RCI139" s="38"/>
      <c r="RCJ139" s="39"/>
      <c r="RCK139" s="40"/>
      <c r="RCL139" s="41"/>
      <c r="RCM139" s="41"/>
      <c r="RCN139" s="41"/>
      <c r="RCO139" s="42"/>
      <c r="RCP139" s="41"/>
      <c r="RCQ139" s="43"/>
      <c r="RCR139" s="44"/>
      <c r="RCS139" s="41"/>
      <c r="RCT139" s="41"/>
      <c r="RCU139" s="41"/>
      <c r="RCV139" s="38"/>
      <c r="RCW139" s="38"/>
      <c r="RCX139" s="38"/>
      <c r="RCY139" s="38"/>
      <c r="RCZ139" s="39"/>
      <c r="RDA139" s="40"/>
      <c r="RDB139" s="41"/>
      <c r="RDC139" s="41"/>
      <c r="RDD139" s="41"/>
      <c r="RDE139" s="42"/>
      <c r="RDF139" s="41"/>
      <c r="RDG139" s="43"/>
      <c r="RDH139" s="44"/>
      <c r="RDI139" s="41"/>
      <c r="RDJ139" s="41"/>
      <c r="RDK139" s="41"/>
      <c r="RDL139" s="38"/>
      <c r="RDM139" s="38"/>
      <c r="RDN139" s="38"/>
      <c r="RDO139" s="38"/>
      <c r="RDP139" s="39"/>
      <c r="RDQ139" s="40"/>
      <c r="RDR139" s="41"/>
      <c r="RDS139" s="41"/>
      <c r="RDT139" s="41"/>
      <c r="RDU139" s="42"/>
      <c r="RDV139" s="41"/>
      <c r="RDW139" s="43"/>
      <c r="RDX139" s="44"/>
      <c r="RDY139" s="41"/>
      <c r="RDZ139" s="41"/>
      <c r="REA139" s="41"/>
      <c r="REB139" s="38"/>
      <c r="REC139" s="38"/>
      <c r="RED139" s="38"/>
      <c r="REE139" s="38"/>
      <c r="REF139" s="39"/>
      <c r="REG139" s="40"/>
      <c r="REH139" s="41"/>
      <c r="REI139" s="41"/>
      <c r="REJ139" s="41"/>
      <c r="REK139" s="42"/>
      <c r="REL139" s="41"/>
      <c r="REM139" s="43"/>
      <c r="REN139" s="44"/>
      <c r="REO139" s="41"/>
      <c r="REP139" s="41"/>
      <c r="REQ139" s="41"/>
      <c r="RER139" s="38"/>
      <c r="RES139" s="38"/>
      <c r="RET139" s="38"/>
      <c r="REU139" s="38"/>
      <c r="REV139" s="39"/>
      <c r="REW139" s="40"/>
      <c r="REX139" s="41"/>
      <c r="REY139" s="41"/>
      <c r="REZ139" s="41"/>
      <c r="RFA139" s="42"/>
      <c r="RFB139" s="41"/>
      <c r="RFC139" s="43"/>
      <c r="RFD139" s="44"/>
      <c r="RFE139" s="41"/>
      <c r="RFF139" s="41"/>
      <c r="RFG139" s="41"/>
      <c r="RFH139" s="38"/>
      <c r="RFI139" s="38"/>
      <c r="RFJ139" s="38"/>
      <c r="RFK139" s="38"/>
      <c r="RFL139" s="39"/>
      <c r="RFM139" s="40"/>
      <c r="RFN139" s="41"/>
      <c r="RFO139" s="41"/>
      <c r="RFP139" s="41"/>
      <c r="RFQ139" s="42"/>
      <c r="RFR139" s="41"/>
      <c r="RFS139" s="43"/>
      <c r="RFT139" s="44"/>
      <c r="RFU139" s="41"/>
      <c r="RFV139" s="41"/>
      <c r="RFW139" s="41"/>
      <c r="RFX139" s="38"/>
      <c r="RFY139" s="38"/>
      <c r="RFZ139" s="38"/>
      <c r="RGA139" s="38"/>
      <c r="RGB139" s="39"/>
      <c r="RGC139" s="40"/>
      <c r="RGD139" s="41"/>
      <c r="RGE139" s="41"/>
      <c r="RGF139" s="41"/>
      <c r="RGG139" s="42"/>
      <c r="RGH139" s="41"/>
      <c r="RGI139" s="43"/>
      <c r="RGJ139" s="44"/>
      <c r="RGK139" s="41"/>
      <c r="RGL139" s="41"/>
      <c r="RGM139" s="41"/>
      <c r="RGN139" s="38"/>
      <c r="RGO139" s="38"/>
      <c r="RGP139" s="38"/>
      <c r="RGQ139" s="38"/>
      <c r="RGR139" s="39"/>
      <c r="RGS139" s="40"/>
      <c r="RGT139" s="41"/>
      <c r="RGU139" s="41"/>
      <c r="RGV139" s="41"/>
      <c r="RGW139" s="42"/>
      <c r="RGX139" s="41"/>
      <c r="RGY139" s="43"/>
      <c r="RGZ139" s="44"/>
      <c r="RHA139" s="41"/>
      <c r="RHB139" s="41"/>
      <c r="RHC139" s="41"/>
      <c r="RHD139" s="38"/>
      <c r="RHE139" s="38"/>
      <c r="RHF139" s="38"/>
      <c r="RHG139" s="38"/>
      <c r="RHH139" s="39"/>
      <c r="RHI139" s="40"/>
      <c r="RHJ139" s="41"/>
      <c r="RHK139" s="41"/>
      <c r="RHL139" s="41"/>
      <c r="RHM139" s="42"/>
      <c r="RHN139" s="41"/>
      <c r="RHO139" s="43"/>
      <c r="RHP139" s="44"/>
      <c r="RHQ139" s="41"/>
      <c r="RHR139" s="41"/>
      <c r="RHS139" s="41"/>
      <c r="RHT139" s="38"/>
      <c r="RHU139" s="38"/>
      <c r="RHV139" s="38"/>
      <c r="RHW139" s="38"/>
      <c r="RHX139" s="39"/>
      <c r="RHY139" s="40"/>
      <c r="RHZ139" s="41"/>
      <c r="RIA139" s="41"/>
      <c r="RIB139" s="41"/>
      <c r="RIC139" s="42"/>
      <c r="RID139" s="41"/>
      <c r="RIE139" s="43"/>
      <c r="RIF139" s="44"/>
      <c r="RIG139" s="41"/>
      <c r="RIH139" s="41"/>
      <c r="RII139" s="41"/>
      <c r="RIJ139" s="38"/>
      <c r="RIK139" s="38"/>
      <c r="RIL139" s="38"/>
      <c r="RIM139" s="38"/>
      <c r="RIN139" s="39"/>
      <c r="RIO139" s="40"/>
      <c r="RIP139" s="41"/>
      <c r="RIQ139" s="41"/>
      <c r="RIR139" s="41"/>
      <c r="RIS139" s="42"/>
      <c r="RIT139" s="41"/>
      <c r="RIU139" s="43"/>
      <c r="RIV139" s="44"/>
      <c r="RIW139" s="41"/>
      <c r="RIX139" s="41"/>
      <c r="RIY139" s="41"/>
      <c r="RIZ139" s="38"/>
      <c r="RJA139" s="38"/>
      <c r="RJB139" s="38"/>
      <c r="RJC139" s="38"/>
      <c r="RJD139" s="39"/>
      <c r="RJE139" s="40"/>
      <c r="RJF139" s="41"/>
      <c r="RJG139" s="41"/>
      <c r="RJH139" s="41"/>
      <c r="RJI139" s="42"/>
      <c r="RJJ139" s="41"/>
      <c r="RJK139" s="43"/>
      <c r="RJL139" s="44"/>
      <c r="RJM139" s="41"/>
      <c r="RJN139" s="41"/>
      <c r="RJO139" s="41"/>
      <c r="RJP139" s="38"/>
      <c r="RJQ139" s="38"/>
      <c r="RJR139" s="38"/>
      <c r="RJS139" s="38"/>
      <c r="RJT139" s="39"/>
      <c r="RJU139" s="40"/>
      <c r="RJV139" s="41"/>
      <c r="RJW139" s="41"/>
      <c r="RJX139" s="41"/>
      <c r="RJY139" s="42"/>
      <c r="RJZ139" s="41"/>
      <c r="RKA139" s="43"/>
      <c r="RKB139" s="44"/>
      <c r="RKC139" s="41"/>
      <c r="RKD139" s="41"/>
      <c r="RKE139" s="41"/>
      <c r="RKF139" s="38"/>
      <c r="RKG139" s="38"/>
      <c r="RKH139" s="38"/>
      <c r="RKI139" s="38"/>
      <c r="RKJ139" s="39"/>
      <c r="RKK139" s="40"/>
      <c r="RKL139" s="41"/>
      <c r="RKM139" s="41"/>
      <c r="RKN139" s="41"/>
      <c r="RKO139" s="42"/>
      <c r="RKP139" s="41"/>
      <c r="RKQ139" s="43"/>
      <c r="RKR139" s="44"/>
      <c r="RKS139" s="41"/>
      <c r="RKT139" s="41"/>
      <c r="RKU139" s="41"/>
      <c r="RKV139" s="38"/>
      <c r="RKW139" s="38"/>
      <c r="RKX139" s="38"/>
      <c r="RKY139" s="38"/>
      <c r="RKZ139" s="39"/>
      <c r="RLA139" s="40"/>
      <c r="RLB139" s="41"/>
      <c r="RLC139" s="41"/>
      <c r="RLD139" s="41"/>
      <c r="RLE139" s="42"/>
      <c r="RLF139" s="41"/>
      <c r="RLG139" s="43"/>
      <c r="RLH139" s="44"/>
      <c r="RLI139" s="41"/>
      <c r="RLJ139" s="41"/>
      <c r="RLK139" s="41"/>
      <c r="RLL139" s="38"/>
      <c r="RLM139" s="38"/>
      <c r="RLN139" s="38"/>
      <c r="RLO139" s="38"/>
      <c r="RLP139" s="39"/>
      <c r="RLQ139" s="40"/>
      <c r="RLR139" s="41"/>
      <c r="RLS139" s="41"/>
      <c r="RLT139" s="41"/>
      <c r="RLU139" s="42"/>
      <c r="RLV139" s="41"/>
      <c r="RLW139" s="43"/>
      <c r="RLX139" s="44"/>
      <c r="RLY139" s="41"/>
      <c r="RLZ139" s="41"/>
      <c r="RMA139" s="41"/>
      <c r="RMB139" s="38"/>
      <c r="RMC139" s="38"/>
      <c r="RMD139" s="38"/>
      <c r="RME139" s="38"/>
      <c r="RMF139" s="39"/>
      <c r="RMG139" s="40"/>
      <c r="RMH139" s="41"/>
      <c r="RMI139" s="41"/>
      <c r="RMJ139" s="41"/>
      <c r="RMK139" s="42"/>
      <c r="RML139" s="41"/>
      <c r="RMM139" s="43"/>
      <c r="RMN139" s="44"/>
      <c r="RMO139" s="41"/>
      <c r="RMP139" s="41"/>
      <c r="RMQ139" s="41"/>
      <c r="RMR139" s="38"/>
      <c r="RMS139" s="38"/>
      <c r="RMT139" s="38"/>
      <c r="RMU139" s="38"/>
      <c r="RMV139" s="39"/>
      <c r="RMW139" s="40"/>
      <c r="RMX139" s="41"/>
      <c r="RMY139" s="41"/>
      <c r="RMZ139" s="41"/>
      <c r="RNA139" s="42"/>
      <c r="RNB139" s="41"/>
      <c r="RNC139" s="43"/>
      <c r="RND139" s="44"/>
      <c r="RNE139" s="41"/>
      <c r="RNF139" s="41"/>
      <c r="RNG139" s="41"/>
      <c r="RNH139" s="38"/>
      <c r="RNI139" s="38"/>
      <c r="RNJ139" s="38"/>
      <c r="RNK139" s="38"/>
      <c r="RNL139" s="39"/>
      <c r="RNM139" s="40"/>
      <c r="RNN139" s="41"/>
      <c r="RNO139" s="41"/>
      <c r="RNP139" s="41"/>
      <c r="RNQ139" s="42"/>
      <c r="RNR139" s="41"/>
      <c r="RNS139" s="43"/>
      <c r="RNT139" s="44"/>
      <c r="RNU139" s="41"/>
      <c r="RNV139" s="41"/>
      <c r="RNW139" s="41"/>
      <c r="RNX139" s="38"/>
      <c r="RNY139" s="38"/>
      <c r="RNZ139" s="38"/>
      <c r="ROA139" s="38"/>
      <c r="ROB139" s="39"/>
      <c r="ROC139" s="40"/>
      <c r="ROD139" s="41"/>
      <c r="ROE139" s="41"/>
      <c r="ROF139" s="41"/>
      <c r="ROG139" s="42"/>
      <c r="ROH139" s="41"/>
      <c r="ROI139" s="43"/>
      <c r="ROJ139" s="44"/>
      <c r="ROK139" s="41"/>
      <c r="ROL139" s="41"/>
      <c r="ROM139" s="41"/>
      <c r="RON139" s="38"/>
      <c r="ROO139" s="38"/>
      <c r="ROP139" s="38"/>
      <c r="ROQ139" s="38"/>
      <c r="ROR139" s="39"/>
      <c r="ROS139" s="40"/>
      <c r="ROT139" s="41"/>
      <c r="ROU139" s="41"/>
      <c r="ROV139" s="41"/>
      <c r="ROW139" s="42"/>
      <c r="ROX139" s="41"/>
      <c r="ROY139" s="43"/>
      <c r="ROZ139" s="44"/>
      <c r="RPA139" s="41"/>
      <c r="RPB139" s="41"/>
      <c r="RPC139" s="41"/>
      <c r="RPD139" s="38"/>
      <c r="RPE139" s="38"/>
      <c r="RPF139" s="38"/>
      <c r="RPG139" s="38"/>
      <c r="RPH139" s="39"/>
      <c r="RPI139" s="40"/>
      <c r="RPJ139" s="41"/>
      <c r="RPK139" s="41"/>
      <c r="RPL139" s="41"/>
      <c r="RPM139" s="42"/>
      <c r="RPN139" s="41"/>
      <c r="RPO139" s="43"/>
      <c r="RPP139" s="44"/>
      <c r="RPQ139" s="41"/>
      <c r="RPR139" s="41"/>
      <c r="RPS139" s="41"/>
      <c r="RPT139" s="38"/>
      <c r="RPU139" s="38"/>
      <c r="RPV139" s="38"/>
      <c r="RPW139" s="38"/>
      <c r="RPX139" s="39"/>
      <c r="RPY139" s="40"/>
      <c r="RPZ139" s="41"/>
      <c r="RQA139" s="41"/>
      <c r="RQB139" s="41"/>
      <c r="RQC139" s="42"/>
      <c r="RQD139" s="41"/>
      <c r="RQE139" s="43"/>
      <c r="RQF139" s="44"/>
      <c r="RQG139" s="41"/>
      <c r="RQH139" s="41"/>
      <c r="RQI139" s="41"/>
      <c r="RQJ139" s="38"/>
      <c r="RQK139" s="38"/>
      <c r="RQL139" s="38"/>
      <c r="RQM139" s="38"/>
      <c r="RQN139" s="39"/>
      <c r="RQO139" s="40"/>
      <c r="RQP139" s="41"/>
      <c r="RQQ139" s="41"/>
      <c r="RQR139" s="41"/>
      <c r="RQS139" s="42"/>
      <c r="RQT139" s="41"/>
      <c r="RQU139" s="43"/>
      <c r="RQV139" s="44"/>
      <c r="RQW139" s="41"/>
      <c r="RQX139" s="41"/>
      <c r="RQY139" s="41"/>
      <c r="RQZ139" s="38"/>
      <c r="RRA139" s="38"/>
      <c r="RRB139" s="38"/>
      <c r="RRC139" s="38"/>
      <c r="RRD139" s="39"/>
      <c r="RRE139" s="40"/>
      <c r="RRF139" s="41"/>
      <c r="RRG139" s="41"/>
      <c r="RRH139" s="41"/>
      <c r="RRI139" s="42"/>
      <c r="RRJ139" s="41"/>
      <c r="RRK139" s="43"/>
      <c r="RRL139" s="44"/>
      <c r="RRM139" s="41"/>
      <c r="RRN139" s="41"/>
      <c r="RRO139" s="41"/>
      <c r="RRP139" s="38"/>
      <c r="RRQ139" s="38"/>
      <c r="RRR139" s="38"/>
      <c r="RRS139" s="38"/>
      <c r="RRT139" s="39"/>
      <c r="RRU139" s="40"/>
      <c r="RRV139" s="41"/>
      <c r="RRW139" s="41"/>
      <c r="RRX139" s="41"/>
      <c r="RRY139" s="42"/>
      <c r="RRZ139" s="41"/>
      <c r="RSA139" s="43"/>
      <c r="RSB139" s="44"/>
      <c r="RSC139" s="41"/>
      <c r="RSD139" s="41"/>
      <c r="RSE139" s="41"/>
      <c r="RSF139" s="38"/>
      <c r="RSG139" s="38"/>
      <c r="RSH139" s="38"/>
      <c r="RSI139" s="38"/>
      <c r="RSJ139" s="39"/>
      <c r="RSK139" s="40"/>
      <c r="RSL139" s="41"/>
      <c r="RSM139" s="41"/>
      <c r="RSN139" s="41"/>
      <c r="RSO139" s="42"/>
      <c r="RSP139" s="41"/>
      <c r="RSQ139" s="43"/>
      <c r="RSR139" s="44"/>
      <c r="RSS139" s="41"/>
      <c r="RST139" s="41"/>
      <c r="RSU139" s="41"/>
      <c r="RSV139" s="38"/>
      <c r="RSW139" s="38"/>
      <c r="RSX139" s="38"/>
      <c r="RSY139" s="38"/>
      <c r="RSZ139" s="39"/>
      <c r="RTA139" s="40"/>
      <c r="RTB139" s="41"/>
      <c r="RTC139" s="41"/>
      <c r="RTD139" s="41"/>
      <c r="RTE139" s="42"/>
      <c r="RTF139" s="41"/>
      <c r="RTG139" s="43"/>
      <c r="RTH139" s="44"/>
      <c r="RTI139" s="41"/>
      <c r="RTJ139" s="41"/>
      <c r="RTK139" s="41"/>
      <c r="RTL139" s="38"/>
      <c r="RTM139" s="38"/>
      <c r="RTN139" s="38"/>
      <c r="RTO139" s="38"/>
      <c r="RTP139" s="39"/>
      <c r="RTQ139" s="40"/>
      <c r="RTR139" s="41"/>
      <c r="RTS139" s="41"/>
      <c r="RTT139" s="41"/>
      <c r="RTU139" s="42"/>
      <c r="RTV139" s="41"/>
      <c r="RTW139" s="43"/>
      <c r="RTX139" s="44"/>
      <c r="RTY139" s="41"/>
      <c r="RTZ139" s="41"/>
      <c r="RUA139" s="41"/>
      <c r="RUB139" s="38"/>
      <c r="RUC139" s="38"/>
      <c r="RUD139" s="38"/>
      <c r="RUE139" s="38"/>
      <c r="RUF139" s="39"/>
      <c r="RUG139" s="40"/>
      <c r="RUH139" s="41"/>
      <c r="RUI139" s="41"/>
      <c r="RUJ139" s="41"/>
      <c r="RUK139" s="42"/>
      <c r="RUL139" s="41"/>
      <c r="RUM139" s="43"/>
      <c r="RUN139" s="44"/>
      <c r="RUO139" s="41"/>
      <c r="RUP139" s="41"/>
      <c r="RUQ139" s="41"/>
      <c r="RUR139" s="38"/>
      <c r="RUS139" s="38"/>
      <c r="RUT139" s="38"/>
      <c r="RUU139" s="38"/>
      <c r="RUV139" s="39"/>
      <c r="RUW139" s="40"/>
      <c r="RUX139" s="41"/>
      <c r="RUY139" s="41"/>
      <c r="RUZ139" s="41"/>
      <c r="RVA139" s="42"/>
      <c r="RVB139" s="41"/>
      <c r="RVC139" s="43"/>
      <c r="RVD139" s="44"/>
      <c r="RVE139" s="41"/>
      <c r="RVF139" s="41"/>
      <c r="RVG139" s="41"/>
      <c r="RVH139" s="38"/>
      <c r="RVI139" s="38"/>
      <c r="RVJ139" s="38"/>
      <c r="RVK139" s="38"/>
      <c r="RVL139" s="39"/>
      <c r="RVM139" s="40"/>
      <c r="RVN139" s="41"/>
      <c r="RVO139" s="41"/>
      <c r="RVP139" s="41"/>
      <c r="RVQ139" s="42"/>
      <c r="RVR139" s="41"/>
      <c r="RVS139" s="43"/>
      <c r="RVT139" s="44"/>
      <c r="RVU139" s="41"/>
      <c r="RVV139" s="41"/>
      <c r="RVW139" s="41"/>
      <c r="RVX139" s="38"/>
      <c r="RVY139" s="38"/>
      <c r="RVZ139" s="38"/>
      <c r="RWA139" s="38"/>
      <c r="RWB139" s="39"/>
      <c r="RWC139" s="40"/>
      <c r="RWD139" s="41"/>
      <c r="RWE139" s="41"/>
      <c r="RWF139" s="41"/>
      <c r="RWG139" s="42"/>
      <c r="RWH139" s="41"/>
      <c r="RWI139" s="43"/>
      <c r="RWJ139" s="44"/>
      <c r="RWK139" s="41"/>
      <c r="RWL139" s="41"/>
      <c r="RWM139" s="41"/>
      <c r="RWN139" s="38"/>
      <c r="RWO139" s="38"/>
      <c r="RWP139" s="38"/>
      <c r="RWQ139" s="38"/>
      <c r="RWR139" s="39"/>
      <c r="RWS139" s="40"/>
      <c r="RWT139" s="41"/>
      <c r="RWU139" s="41"/>
      <c r="RWV139" s="41"/>
      <c r="RWW139" s="42"/>
      <c r="RWX139" s="41"/>
      <c r="RWY139" s="43"/>
      <c r="RWZ139" s="44"/>
      <c r="RXA139" s="41"/>
      <c r="RXB139" s="41"/>
      <c r="RXC139" s="41"/>
      <c r="RXD139" s="38"/>
      <c r="RXE139" s="38"/>
      <c r="RXF139" s="38"/>
      <c r="RXG139" s="38"/>
      <c r="RXH139" s="39"/>
      <c r="RXI139" s="40"/>
      <c r="RXJ139" s="41"/>
      <c r="RXK139" s="41"/>
      <c r="RXL139" s="41"/>
      <c r="RXM139" s="42"/>
      <c r="RXN139" s="41"/>
      <c r="RXO139" s="43"/>
      <c r="RXP139" s="44"/>
      <c r="RXQ139" s="41"/>
      <c r="RXR139" s="41"/>
      <c r="RXS139" s="41"/>
      <c r="RXT139" s="38"/>
      <c r="RXU139" s="38"/>
      <c r="RXV139" s="38"/>
      <c r="RXW139" s="38"/>
      <c r="RXX139" s="39"/>
      <c r="RXY139" s="40"/>
      <c r="RXZ139" s="41"/>
      <c r="RYA139" s="41"/>
      <c r="RYB139" s="41"/>
      <c r="RYC139" s="42"/>
      <c r="RYD139" s="41"/>
      <c r="RYE139" s="43"/>
      <c r="RYF139" s="44"/>
      <c r="RYG139" s="41"/>
      <c r="RYH139" s="41"/>
      <c r="RYI139" s="41"/>
      <c r="RYJ139" s="38"/>
      <c r="RYK139" s="38"/>
      <c r="RYL139" s="38"/>
      <c r="RYM139" s="38"/>
      <c r="RYN139" s="39"/>
      <c r="RYO139" s="40"/>
      <c r="RYP139" s="41"/>
      <c r="RYQ139" s="41"/>
      <c r="RYR139" s="41"/>
      <c r="RYS139" s="42"/>
      <c r="RYT139" s="41"/>
      <c r="RYU139" s="43"/>
      <c r="RYV139" s="44"/>
      <c r="RYW139" s="41"/>
      <c r="RYX139" s="41"/>
      <c r="RYY139" s="41"/>
      <c r="RYZ139" s="38"/>
      <c r="RZA139" s="38"/>
      <c r="RZB139" s="38"/>
      <c r="RZC139" s="38"/>
      <c r="RZD139" s="39"/>
      <c r="RZE139" s="40"/>
      <c r="RZF139" s="41"/>
      <c r="RZG139" s="41"/>
      <c r="RZH139" s="41"/>
      <c r="RZI139" s="42"/>
      <c r="RZJ139" s="41"/>
      <c r="RZK139" s="43"/>
      <c r="RZL139" s="44"/>
      <c r="RZM139" s="41"/>
      <c r="RZN139" s="41"/>
      <c r="RZO139" s="41"/>
      <c r="RZP139" s="38"/>
      <c r="RZQ139" s="38"/>
      <c r="RZR139" s="38"/>
      <c r="RZS139" s="38"/>
      <c r="RZT139" s="39"/>
      <c r="RZU139" s="40"/>
      <c r="RZV139" s="41"/>
      <c r="RZW139" s="41"/>
      <c r="RZX139" s="41"/>
      <c r="RZY139" s="42"/>
      <c r="RZZ139" s="41"/>
      <c r="SAA139" s="43"/>
      <c r="SAB139" s="44"/>
      <c r="SAC139" s="41"/>
      <c r="SAD139" s="41"/>
      <c r="SAE139" s="41"/>
      <c r="SAF139" s="38"/>
      <c r="SAG139" s="38"/>
      <c r="SAH139" s="38"/>
      <c r="SAI139" s="38"/>
      <c r="SAJ139" s="39"/>
      <c r="SAK139" s="40"/>
      <c r="SAL139" s="41"/>
      <c r="SAM139" s="41"/>
      <c r="SAN139" s="41"/>
      <c r="SAO139" s="42"/>
      <c r="SAP139" s="41"/>
      <c r="SAQ139" s="43"/>
      <c r="SAR139" s="44"/>
      <c r="SAS139" s="41"/>
      <c r="SAT139" s="41"/>
      <c r="SAU139" s="41"/>
      <c r="SAV139" s="38"/>
      <c r="SAW139" s="38"/>
      <c r="SAX139" s="38"/>
      <c r="SAY139" s="38"/>
      <c r="SAZ139" s="39"/>
      <c r="SBA139" s="40"/>
      <c r="SBB139" s="41"/>
      <c r="SBC139" s="41"/>
      <c r="SBD139" s="41"/>
      <c r="SBE139" s="42"/>
      <c r="SBF139" s="41"/>
      <c r="SBG139" s="43"/>
      <c r="SBH139" s="44"/>
      <c r="SBI139" s="41"/>
      <c r="SBJ139" s="41"/>
      <c r="SBK139" s="41"/>
      <c r="SBL139" s="38"/>
      <c r="SBM139" s="38"/>
      <c r="SBN139" s="38"/>
      <c r="SBO139" s="38"/>
      <c r="SBP139" s="39"/>
      <c r="SBQ139" s="40"/>
      <c r="SBR139" s="41"/>
      <c r="SBS139" s="41"/>
      <c r="SBT139" s="41"/>
      <c r="SBU139" s="42"/>
      <c r="SBV139" s="41"/>
      <c r="SBW139" s="43"/>
      <c r="SBX139" s="44"/>
      <c r="SBY139" s="41"/>
      <c r="SBZ139" s="41"/>
      <c r="SCA139" s="41"/>
      <c r="SCB139" s="38"/>
      <c r="SCC139" s="38"/>
      <c r="SCD139" s="38"/>
      <c r="SCE139" s="38"/>
      <c r="SCF139" s="39"/>
      <c r="SCG139" s="40"/>
      <c r="SCH139" s="41"/>
      <c r="SCI139" s="41"/>
      <c r="SCJ139" s="41"/>
      <c r="SCK139" s="42"/>
      <c r="SCL139" s="41"/>
      <c r="SCM139" s="43"/>
      <c r="SCN139" s="44"/>
      <c r="SCO139" s="41"/>
      <c r="SCP139" s="41"/>
      <c r="SCQ139" s="41"/>
      <c r="SCR139" s="38"/>
      <c r="SCS139" s="38"/>
      <c r="SCT139" s="38"/>
      <c r="SCU139" s="38"/>
      <c r="SCV139" s="39"/>
      <c r="SCW139" s="40"/>
      <c r="SCX139" s="41"/>
      <c r="SCY139" s="41"/>
      <c r="SCZ139" s="41"/>
      <c r="SDA139" s="42"/>
      <c r="SDB139" s="41"/>
      <c r="SDC139" s="43"/>
      <c r="SDD139" s="44"/>
      <c r="SDE139" s="41"/>
      <c r="SDF139" s="41"/>
      <c r="SDG139" s="41"/>
      <c r="SDH139" s="38"/>
      <c r="SDI139" s="38"/>
      <c r="SDJ139" s="38"/>
      <c r="SDK139" s="38"/>
      <c r="SDL139" s="39"/>
      <c r="SDM139" s="40"/>
      <c r="SDN139" s="41"/>
      <c r="SDO139" s="41"/>
      <c r="SDP139" s="41"/>
      <c r="SDQ139" s="42"/>
      <c r="SDR139" s="41"/>
      <c r="SDS139" s="43"/>
      <c r="SDT139" s="44"/>
      <c r="SDU139" s="41"/>
      <c r="SDV139" s="41"/>
      <c r="SDW139" s="41"/>
      <c r="SDX139" s="38"/>
      <c r="SDY139" s="38"/>
      <c r="SDZ139" s="38"/>
      <c r="SEA139" s="38"/>
      <c r="SEB139" s="39"/>
      <c r="SEC139" s="40"/>
      <c r="SED139" s="41"/>
      <c r="SEE139" s="41"/>
      <c r="SEF139" s="41"/>
      <c r="SEG139" s="42"/>
      <c r="SEH139" s="41"/>
      <c r="SEI139" s="43"/>
      <c r="SEJ139" s="44"/>
      <c r="SEK139" s="41"/>
      <c r="SEL139" s="41"/>
      <c r="SEM139" s="41"/>
      <c r="SEN139" s="38"/>
      <c r="SEO139" s="38"/>
      <c r="SEP139" s="38"/>
      <c r="SEQ139" s="38"/>
      <c r="SER139" s="39"/>
      <c r="SES139" s="40"/>
      <c r="SET139" s="41"/>
      <c r="SEU139" s="41"/>
      <c r="SEV139" s="41"/>
      <c r="SEW139" s="42"/>
      <c r="SEX139" s="41"/>
      <c r="SEY139" s="43"/>
      <c r="SEZ139" s="44"/>
      <c r="SFA139" s="41"/>
      <c r="SFB139" s="41"/>
      <c r="SFC139" s="41"/>
      <c r="SFD139" s="38"/>
      <c r="SFE139" s="38"/>
      <c r="SFF139" s="38"/>
      <c r="SFG139" s="38"/>
      <c r="SFH139" s="39"/>
      <c r="SFI139" s="40"/>
      <c r="SFJ139" s="41"/>
      <c r="SFK139" s="41"/>
      <c r="SFL139" s="41"/>
      <c r="SFM139" s="42"/>
      <c r="SFN139" s="41"/>
      <c r="SFO139" s="43"/>
      <c r="SFP139" s="44"/>
      <c r="SFQ139" s="41"/>
      <c r="SFR139" s="41"/>
      <c r="SFS139" s="41"/>
      <c r="SFT139" s="38"/>
      <c r="SFU139" s="38"/>
      <c r="SFV139" s="38"/>
      <c r="SFW139" s="38"/>
      <c r="SFX139" s="39"/>
      <c r="SFY139" s="40"/>
      <c r="SFZ139" s="41"/>
      <c r="SGA139" s="41"/>
      <c r="SGB139" s="41"/>
      <c r="SGC139" s="42"/>
      <c r="SGD139" s="41"/>
      <c r="SGE139" s="43"/>
      <c r="SGF139" s="44"/>
      <c r="SGG139" s="41"/>
      <c r="SGH139" s="41"/>
      <c r="SGI139" s="41"/>
      <c r="SGJ139" s="38"/>
      <c r="SGK139" s="38"/>
      <c r="SGL139" s="38"/>
      <c r="SGM139" s="38"/>
      <c r="SGN139" s="39"/>
      <c r="SGO139" s="40"/>
      <c r="SGP139" s="41"/>
      <c r="SGQ139" s="41"/>
      <c r="SGR139" s="41"/>
      <c r="SGS139" s="42"/>
      <c r="SGT139" s="41"/>
      <c r="SGU139" s="43"/>
      <c r="SGV139" s="44"/>
      <c r="SGW139" s="41"/>
      <c r="SGX139" s="41"/>
      <c r="SGY139" s="41"/>
      <c r="SGZ139" s="38"/>
      <c r="SHA139" s="38"/>
      <c r="SHB139" s="38"/>
      <c r="SHC139" s="38"/>
      <c r="SHD139" s="39"/>
      <c r="SHE139" s="40"/>
      <c r="SHF139" s="41"/>
      <c r="SHG139" s="41"/>
      <c r="SHH139" s="41"/>
      <c r="SHI139" s="42"/>
      <c r="SHJ139" s="41"/>
      <c r="SHK139" s="43"/>
      <c r="SHL139" s="44"/>
      <c r="SHM139" s="41"/>
      <c r="SHN139" s="41"/>
      <c r="SHO139" s="41"/>
      <c r="SHP139" s="38"/>
      <c r="SHQ139" s="38"/>
      <c r="SHR139" s="38"/>
      <c r="SHS139" s="38"/>
      <c r="SHT139" s="39"/>
      <c r="SHU139" s="40"/>
      <c r="SHV139" s="41"/>
      <c r="SHW139" s="41"/>
      <c r="SHX139" s="41"/>
      <c r="SHY139" s="42"/>
      <c r="SHZ139" s="41"/>
      <c r="SIA139" s="43"/>
      <c r="SIB139" s="44"/>
      <c r="SIC139" s="41"/>
      <c r="SID139" s="41"/>
      <c r="SIE139" s="41"/>
      <c r="SIF139" s="38"/>
      <c r="SIG139" s="38"/>
      <c r="SIH139" s="38"/>
      <c r="SII139" s="38"/>
      <c r="SIJ139" s="39"/>
      <c r="SIK139" s="40"/>
      <c r="SIL139" s="41"/>
      <c r="SIM139" s="41"/>
      <c r="SIN139" s="41"/>
      <c r="SIO139" s="42"/>
      <c r="SIP139" s="41"/>
      <c r="SIQ139" s="43"/>
      <c r="SIR139" s="44"/>
      <c r="SIS139" s="41"/>
      <c r="SIT139" s="41"/>
      <c r="SIU139" s="41"/>
      <c r="SIV139" s="38"/>
      <c r="SIW139" s="38"/>
      <c r="SIX139" s="38"/>
      <c r="SIY139" s="38"/>
      <c r="SIZ139" s="39"/>
      <c r="SJA139" s="40"/>
      <c r="SJB139" s="41"/>
      <c r="SJC139" s="41"/>
      <c r="SJD139" s="41"/>
      <c r="SJE139" s="42"/>
      <c r="SJF139" s="41"/>
      <c r="SJG139" s="43"/>
      <c r="SJH139" s="44"/>
      <c r="SJI139" s="41"/>
      <c r="SJJ139" s="41"/>
      <c r="SJK139" s="41"/>
      <c r="SJL139" s="38"/>
      <c r="SJM139" s="38"/>
      <c r="SJN139" s="38"/>
      <c r="SJO139" s="38"/>
      <c r="SJP139" s="39"/>
      <c r="SJQ139" s="40"/>
      <c r="SJR139" s="41"/>
      <c r="SJS139" s="41"/>
      <c r="SJT139" s="41"/>
      <c r="SJU139" s="42"/>
      <c r="SJV139" s="41"/>
      <c r="SJW139" s="43"/>
      <c r="SJX139" s="44"/>
      <c r="SJY139" s="41"/>
      <c r="SJZ139" s="41"/>
      <c r="SKA139" s="41"/>
      <c r="SKB139" s="38"/>
      <c r="SKC139" s="38"/>
      <c r="SKD139" s="38"/>
      <c r="SKE139" s="38"/>
      <c r="SKF139" s="39"/>
      <c r="SKG139" s="40"/>
      <c r="SKH139" s="41"/>
      <c r="SKI139" s="41"/>
      <c r="SKJ139" s="41"/>
      <c r="SKK139" s="42"/>
      <c r="SKL139" s="41"/>
      <c r="SKM139" s="43"/>
      <c r="SKN139" s="44"/>
      <c r="SKO139" s="41"/>
      <c r="SKP139" s="41"/>
      <c r="SKQ139" s="41"/>
      <c r="SKR139" s="38"/>
      <c r="SKS139" s="38"/>
      <c r="SKT139" s="38"/>
      <c r="SKU139" s="38"/>
      <c r="SKV139" s="39"/>
      <c r="SKW139" s="40"/>
      <c r="SKX139" s="41"/>
      <c r="SKY139" s="41"/>
      <c r="SKZ139" s="41"/>
      <c r="SLA139" s="42"/>
      <c r="SLB139" s="41"/>
      <c r="SLC139" s="43"/>
      <c r="SLD139" s="44"/>
      <c r="SLE139" s="41"/>
      <c r="SLF139" s="41"/>
      <c r="SLG139" s="41"/>
      <c r="SLH139" s="38"/>
      <c r="SLI139" s="38"/>
      <c r="SLJ139" s="38"/>
      <c r="SLK139" s="38"/>
      <c r="SLL139" s="39"/>
      <c r="SLM139" s="40"/>
      <c r="SLN139" s="41"/>
      <c r="SLO139" s="41"/>
      <c r="SLP139" s="41"/>
      <c r="SLQ139" s="42"/>
      <c r="SLR139" s="41"/>
      <c r="SLS139" s="43"/>
      <c r="SLT139" s="44"/>
      <c r="SLU139" s="41"/>
      <c r="SLV139" s="41"/>
      <c r="SLW139" s="41"/>
      <c r="SLX139" s="38"/>
      <c r="SLY139" s="38"/>
      <c r="SLZ139" s="38"/>
      <c r="SMA139" s="38"/>
      <c r="SMB139" s="39"/>
      <c r="SMC139" s="40"/>
      <c r="SMD139" s="41"/>
      <c r="SME139" s="41"/>
      <c r="SMF139" s="41"/>
      <c r="SMG139" s="42"/>
      <c r="SMH139" s="41"/>
      <c r="SMI139" s="43"/>
      <c r="SMJ139" s="44"/>
      <c r="SMK139" s="41"/>
      <c r="SML139" s="41"/>
      <c r="SMM139" s="41"/>
      <c r="SMN139" s="38"/>
      <c r="SMO139" s="38"/>
      <c r="SMP139" s="38"/>
      <c r="SMQ139" s="38"/>
      <c r="SMR139" s="39"/>
      <c r="SMS139" s="40"/>
      <c r="SMT139" s="41"/>
      <c r="SMU139" s="41"/>
      <c r="SMV139" s="41"/>
      <c r="SMW139" s="42"/>
      <c r="SMX139" s="41"/>
      <c r="SMY139" s="43"/>
      <c r="SMZ139" s="44"/>
      <c r="SNA139" s="41"/>
      <c r="SNB139" s="41"/>
      <c r="SNC139" s="41"/>
      <c r="SND139" s="38"/>
      <c r="SNE139" s="38"/>
      <c r="SNF139" s="38"/>
      <c r="SNG139" s="38"/>
      <c r="SNH139" s="39"/>
      <c r="SNI139" s="40"/>
      <c r="SNJ139" s="41"/>
      <c r="SNK139" s="41"/>
      <c r="SNL139" s="41"/>
      <c r="SNM139" s="42"/>
      <c r="SNN139" s="41"/>
      <c r="SNO139" s="43"/>
      <c r="SNP139" s="44"/>
      <c r="SNQ139" s="41"/>
      <c r="SNR139" s="41"/>
      <c r="SNS139" s="41"/>
      <c r="SNT139" s="38"/>
      <c r="SNU139" s="38"/>
      <c r="SNV139" s="38"/>
      <c r="SNW139" s="38"/>
      <c r="SNX139" s="39"/>
      <c r="SNY139" s="40"/>
      <c r="SNZ139" s="41"/>
      <c r="SOA139" s="41"/>
      <c r="SOB139" s="41"/>
      <c r="SOC139" s="42"/>
      <c r="SOD139" s="41"/>
      <c r="SOE139" s="43"/>
      <c r="SOF139" s="44"/>
      <c r="SOG139" s="41"/>
      <c r="SOH139" s="41"/>
      <c r="SOI139" s="41"/>
      <c r="SOJ139" s="38"/>
      <c r="SOK139" s="38"/>
      <c r="SOL139" s="38"/>
      <c r="SOM139" s="38"/>
      <c r="SON139" s="39"/>
      <c r="SOO139" s="40"/>
      <c r="SOP139" s="41"/>
      <c r="SOQ139" s="41"/>
      <c r="SOR139" s="41"/>
      <c r="SOS139" s="42"/>
      <c r="SOT139" s="41"/>
      <c r="SOU139" s="43"/>
      <c r="SOV139" s="44"/>
      <c r="SOW139" s="41"/>
      <c r="SOX139" s="41"/>
      <c r="SOY139" s="41"/>
      <c r="SOZ139" s="38"/>
      <c r="SPA139" s="38"/>
      <c r="SPB139" s="38"/>
      <c r="SPC139" s="38"/>
      <c r="SPD139" s="39"/>
      <c r="SPE139" s="40"/>
      <c r="SPF139" s="41"/>
      <c r="SPG139" s="41"/>
      <c r="SPH139" s="41"/>
      <c r="SPI139" s="42"/>
      <c r="SPJ139" s="41"/>
      <c r="SPK139" s="43"/>
      <c r="SPL139" s="44"/>
      <c r="SPM139" s="41"/>
      <c r="SPN139" s="41"/>
      <c r="SPO139" s="41"/>
      <c r="SPP139" s="38"/>
      <c r="SPQ139" s="38"/>
      <c r="SPR139" s="38"/>
      <c r="SPS139" s="38"/>
      <c r="SPT139" s="39"/>
      <c r="SPU139" s="40"/>
      <c r="SPV139" s="41"/>
      <c r="SPW139" s="41"/>
      <c r="SPX139" s="41"/>
      <c r="SPY139" s="42"/>
      <c r="SPZ139" s="41"/>
      <c r="SQA139" s="43"/>
      <c r="SQB139" s="44"/>
      <c r="SQC139" s="41"/>
      <c r="SQD139" s="41"/>
      <c r="SQE139" s="41"/>
      <c r="SQF139" s="38"/>
      <c r="SQG139" s="38"/>
      <c r="SQH139" s="38"/>
      <c r="SQI139" s="38"/>
      <c r="SQJ139" s="39"/>
      <c r="SQK139" s="40"/>
      <c r="SQL139" s="41"/>
      <c r="SQM139" s="41"/>
      <c r="SQN139" s="41"/>
      <c r="SQO139" s="42"/>
      <c r="SQP139" s="41"/>
      <c r="SQQ139" s="43"/>
      <c r="SQR139" s="44"/>
      <c r="SQS139" s="41"/>
      <c r="SQT139" s="41"/>
      <c r="SQU139" s="41"/>
      <c r="SQV139" s="38"/>
      <c r="SQW139" s="38"/>
      <c r="SQX139" s="38"/>
      <c r="SQY139" s="38"/>
      <c r="SQZ139" s="39"/>
      <c r="SRA139" s="40"/>
      <c r="SRB139" s="41"/>
      <c r="SRC139" s="41"/>
      <c r="SRD139" s="41"/>
      <c r="SRE139" s="42"/>
      <c r="SRF139" s="41"/>
      <c r="SRG139" s="43"/>
      <c r="SRH139" s="44"/>
      <c r="SRI139" s="41"/>
      <c r="SRJ139" s="41"/>
      <c r="SRK139" s="41"/>
      <c r="SRL139" s="38"/>
      <c r="SRM139" s="38"/>
      <c r="SRN139" s="38"/>
      <c r="SRO139" s="38"/>
      <c r="SRP139" s="39"/>
      <c r="SRQ139" s="40"/>
      <c r="SRR139" s="41"/>
      <c r="SRS139" s="41"/>
      <c r="SRT139" s="41"/>
      <c r="SRU139" s="42"/>
      <c r="SRV139" s="41"/>
      <c r="SRW139" s="43"/>
      <c r="SRX139" s="44"/>
      <c r="SRY139" s="41"/>
      <c r="SRZ139" s="41"/>
      <c r="SSA139" s="41"/>
      <c r="SSB139" s="38"/>
      <c r="SSC139" s="38"/>
      <c r="SSD139" s="38"/>
      <c r="SSE139" s="38"/>
      <c r="SSF139" s="39"/>
      <c r="SSG139" s="40"/>
      <c r="SSH139" s="41"/>
      <c r="SSI139" s="41"/>
      <c r="SSJ139" s="41"/>
      <c r="SSK139" s="42"/>
      <c r="SSL139" s="41"/>
      <c r="SSM139" s="43"/>
      <c r="SSN139" s="44"/>
      <c r="SSO139" s="41"/>
      <c r="SSP139" s="41"/>
      <c r="SSQ139" s="41"/>
      <c r="SSR139" s="38"/>
      <c r="SSS139" s="38"/>
      <c r="SST139" s="38"/>
      <c r="SSU139" s="38"/>
      <c r="SSV139" s="39"/>
      <c r="SSW139" s="40"/>
      <c r="SSX139" s="41"/>
      <c r="SSY139" s="41"/>
      <c r="SSZ139" s="41"/>
      <c r="STA139" s="42"/>
      <c r="STB139" s="41"/>
      <c r="STC139" s="43"/>
      <c r="STD139" s="44"/>
      <c r="STE139" s="41"/>
      <c r="STF139" s="41"/>
      <c r="STG139" s="41"/>
      <c r="STH139" s="38"/>
      <c r="STI139" s="38"/>
      <c r="STJ139" s="38"/>
      <c r="STK139" s="38"/>
      <c r="STL139" s="39"/>
      <c r="STM139" s="40"/>
      <c r="STN139" s="41"/>
      <c r="STO139" s="41"/>
      <c r="STP139" s="41"/>
      <c r="STQ139" s="42"/>
      <c r="STR139" s="41"/>
      <c r="STS139" s="43"/>
      <c r="STT139" s="44"/>
      <c r="STU139" s="41"/>
      <c r="STV139" s="41"/>
      <c r="STW139" s="41"/>
      <c r="STX139" s="38"/>
      <c r="STY139" s="38"/>
      <c r="STZ139" s="38"/>
      <c r="SUA139" s="38"/>
      <c r="SUB139" s="39"/>
      <c r="SUC139" s="40"/>
      <c r="SUD139" s="41"/>
      <c r="SUE139" s="41"/>
      <c r="SUF139" s="41"/>
      <c r="SUG139" s="42"/>
      <c r="SUH139" s="41"/>
      <c r="SUI139" s="43"/>
      <c r="SUJ139" s="44"/>
      <c r="SUK139" s="41"/>
      <c r="SUL139" s="41"/>
      <c r="SUM139" s="41"/>
      <c r="SUN139" s="38"/>
      <c r="SUO139" s="38"/>
      <c r="SUP139" s="38"/>
      <c r="SUQ139" s="38"/>
      <c r="SUR139" s="39"/>
      <c r="SUS139" s="40"/>
      <c r="SUT139" s="41"/>
      <c r="SUU139" s="41"/>
      <c r="SUV139" s="41"/>
      <c r="SUW139" s="42"/>
      <c r="SUX139" s="41"/>
      <c r="SUY139" s="43"/>
      <c r="SUZ139" s="44"/>
      <c r="SVA139" s="41"/>
      <c r="SVB139" s="41"/>
      <c r="SVC139" s="41"/>
      <c r="SVD139" s="38"/>
      <c r="SVE139" s="38"/>
      <c r="SVF139" s="38"/>
      <c r="SVG139" s="38"/>
      <c r="SVH139" s="39"/>
      <c r="SVI139" s="40"/>
      <c r="SVJ139" s="41"/>
      <c r="SVK139" s="41"/>
      <c r="SVL139" s="41"/>
      <c r="SVM139" s="42"/>
      <c r="SVN139" s="41"/>
      <c r="SVO139" s="43"/>
      <c r="SVP139" s="44"/>
      <c r="SVQ139" s="41"/>
      <c r="SVR139" s="41"/>
      <c r="SVS139" s="41"/>
      <c r="SVT139" s="38"/>
      <c r="SVU139" s="38"/>
      <c r="SVV139" s="38"/>
      <c r="SVW139" s="38"/>
      <c r="SVX139" s="39"/>
      <c r="SVY139" s="40"/>
      <c r="SVZ139" s="41"/>
      <c r="SWA139" s="41"/>
      <c r="SWB139" s="41"/>
      <c r="SWC139" s="42"/>
      <c r="SWD139" s="41"/>
      <c r="SWE139" s="43"/>
      <c r="SWF139" s="44"/>
      <c r="SWG139" s="41"/>
      <c r="SWH139" s="41"/>
      <c r="SWI139" s="41"/>
      <c r="SWJ139" s="38"/>
      <c r="SWK139" s="38"/>
      <c r="SWL139" s="38"/>
      <c r="SWM139" s="38"/>
      <c r="SWN139" s="39"/>
      <c r="SWO139" s="40"/>
      <c r="SWP139" s="41"/>
      <c r="SWQ139" s="41"/>
      <c r="SWR139" s="41"/>
      <c r="SWS139" s="42"/>
      <c r="SWT139" s="41"/>
      <c r="SWU139" s="43"/>
      <c r="SWV139" s="44"/>
      <c r="SWW139" s="41"/>
      <c r="SWX139" s="41"/>
      <c r="SWY139" s="41"/>
      <c r="SWZ139" s="38"/>
      <c r="SXA139" s="38"/>
      <c r="SXB139" s="38"/>
      <c r="SXC139" s="38"/>
      <c r="SXD139" s="39"/>
      <c r="SXE139" s="40"/>
      <c r="SXF139" s="41"/>
      <c r="SXG139" s="41"/>
      <c r="SXH139" s="41"/>
      <c r="SXI139" s="42"/>
      <c r="SXJ139" s="41"/>
      <c r="SXK139" s="43"/>
      <c r="SXL139" s="44"/>
      <c r="SXM139" s="41"/>
      <c r="SXN139" s="41"/>
      <c r="SXO139" s="41"/>
      <c r="SXP139" s="38"/>
      <c r="SXQ139" s="38"/>
      <c r="SXR139" s="38"/>
      <c r="SXS139" s="38"/>
      <c r="SXT139" s="39"/>
      <c r="SXU139" s="40"/>
      <c r="SXV139" s="41"/>
      <c r="SXW139" s="41"/>
      <c r="SXX139" s="41"/>
      <c r="SXY139" s="42"/>
      <c r="SXZ139" s="41"/>
      <c r="SYA139" s="43"/>
      <c r="SYB139" s="44"/>
      <c r="SYC139" s="41"/>
      <c r="SYD139" s="41"/>
      <c r="SYE139" s="41"/>
      <c r="SYF139" s="38"/>
      <c r="SYG139" s="38"/>
      <c r="SYH139" s="38"/>
      <c r="SYI139" s="38"/>
      <c r="SYJ139" s="39"/>
      <c r="SYK139" s="40"/>
      <c r="SYL139" s="41"/>
      <c r="SYM139" s="41"/>
      <c r="SYN139" s="41"/>
      <c r="SYO139" s="42"/>
      <c r="SYP139" s="41"/>
      <c r="SYQ139" s="43"/>
      <c r="SYR139" s="44"/>
      <c r="SYS139" s="41"/>
      <c r="SYT139" s="41"/>
      <c r="SYU139" s="41"/>
      <c r="SYV139" s="38"/>
      <c r="SYW139" s="38"/>
      <c r="SYX139" s="38"/>
      <c r="SYY139" s="38"/>
      <c r="SYZ139" s="39"/>
      <c r="SZA139" s="40"/>
      <c r="SZB139" s="41"/>
      <c r="SZC139" s="41"/>
      <c r="SZD139" s="41"/>
      <c r="SZE139" s="42"/>
      <c r="SZF139" s="41"/>
      <c r="SZG139" s="43"/>
      <c r="SZH139" s="44"/>
      <c r="SZI139" s="41"/>
      <c r="SZJ139" s="41"/>
      <c r="SZK139" s="41"/>
      <c r="SZL139" s="38"/>
      <c r="SZM139" s="38"/>
      <c r="SZN139" s="38"/>
      <c r="SZO139" s="38"/>
      <c r="SZP139" s="39"/>
      <c r="SZQ139" s="40"/>
      <c r="SZR139" s="41"/>
      <c r="SZS139" s="41"/>
      <c r="SZT139" s="41"/>
      <c r="SZU139" s="42"/>
      <c r="SZV139" s="41"/>
      <c r="SZW139" s="43"/>
      <c r="SZX139" s="44"/>
      <c r="SZY139" s="41"/>
      <c r="SZZ139" s="41"/>
      <c r="TAA139" s="41"/>
      <c r="TAB139" s="38"/>
      <c r="TAC139" s="38"/>
      <c r="TAD139" s="38"/>
      <c r="TAE139" s="38"/>
      <c r="TAF139" s="39"/>
      <c r="TAG139" s="40"/>
      <c r="TAH139" s="41"/>
      <c r="TAI139" s="41"/>
      <c r="TAJ139" s="41"/>
      <c r="TAK139" s="42"/>
      <c r="TAL139" s="41"/>
      <c r="TAM139" s="43"/>
      <c r="TAN139" s="44"/>
      <c r="TAO139" s="41"/>
      <c r="TAP139" s="41"/>
      <c r="TAQ139" s="41"/>
      <c r="TAR139" s="38"/>
      <c r="TAS139" s="38"/>
      <c r="TAT139" s="38"/>
      <c r="TAU139" s="38"/>
      <c r="TAV139" s="39"/>
      <c r="TAW139" s="40"/>
      <c r="TAX139" s="41"/>
      <c r="TAY139" s="41"/>
      <c r="TAZ139" s="41"/>
      <c r="TBA139" s="42"/>
      <c r="TBB139" s="41"/>
      <c r="TBC139" s="43"/>
      <c r="TBD139" s="44"/>
      <c r="TBE139" s="41"/>
      <c r="TBF139" s="41"/>
      <c r="TBG139" s="41"/>
      <c r="TBH139" s="38"/>
      <c r="TBI139" s="38"/>
      <c r="TBJ139" s="38"/>
      <c r="TBK139" s="38"/>
      <c r="TBL139" s="39"/>
      <c r="TBM139" s="40"/>
      <c r="TBN139" s="41"/>
      <c r="TBO139" s="41"/>
      <c r="TBP139" s="41"/>
      <c r="TBQ139" s="42"/>
      <c r="TBR139" s="41"/>
      <c r="TBS139" s="43"/>
      <c r="TBT139" s="44"/>
      <c r="TBU139" s="41"/>
      <c r="TBV139" s="41"/>
      <c r="TBW139" s="41"/>
      <c r="TBX139" s="38"/>
      <c r="TBY139" s="38"/>
      <c r="TBZ139" s="38"/>
      <c r="TCA139" s="38"/>
      <c r="TCB139" s="39"/>
      <c r="TCC139" s="40"/>
      <c r="TCD139" s="41"/>
      <c r="TCE139" s="41"/>
      <c r="TCF139" s="41"/>
      <c r="TCG139" s="42"/>
      <c r="TCH139" s="41"/>
      <c r="TCI139" s="43"/>
      <c r="TCJ139" s="44"/>
      <c r="TCK139" s="41"/>
      <c r="TCL139" s="41"/>
      <c r="TCM139" s="41"/>
      <c r="TCN139" s="38"/>
      <c r="TCO139" s="38"/>
      <c r="TCP139" s="38"/>
      <c r="TCQ139" s="38"/>
      <c r="TCR139" s="39"/>
      <c r="TCS139" s="40"/>
      <c r="TCT139" s="41"/>
      <c r="TCU139" s="41"/>
      <c r="TCV139" s="41"/>
      <c r="TCW139" s="42"/>
      <c r="TCX139" s="41"/>
      <c r="TCY139" s="43"/>
      <c r="TCZ139" s="44"/>
      <c r="TDA139" s="41"/>
      <c r="TDB139" s="41"/>
      <c r="TDC139" s="41"/>
      <c r="TDD139" s="38"/>
      <c r="TDE139" s="38"/>
      <c r="TDF139" s="38"/>
      <c r="TDG139" s="38"/>
      <c r="TDH139" s="39"/>
      <c r="TDI139" s="40"/>
      <c r="TDJ139" s="41"/>
      <c r="TDK139" s="41"/>
      <c r="TDL139" s="41"/>
      <c r="TDM139" s="42"/>
      <c r="TDN139" s="41"/>
      <c r="TDO139" s="43"/>
      <c r="TDP139" s="44"/>
      <c r="TDQ139" s="41"/>
      <c r="TDR139" s="41"/>
      <c r="TDS139" s="41"/>
      <c r="TDT139" s="38"/>
      <c r="TDU139" s="38"/>
      <c r="TDV139" s="38"/>
      <c r="TDW139" s="38"/>
      <c r="TDX139" s="39"/>
      <c r="TDY139" s="40"/>
      <c r="TDZ139" s="41"/>
      <c r="TEA139" s="41"/>
      <c r="TEB139" s="41"/>
      <c r="TEC139" s="42"/>
      <c r="TED139" s="41"/>
      <c r="TEE139" s="43"/>
      <c r="TEF139" s="44"/>
      <c r="TEG139" s="41"/>
      <c r="TEH139" s="41"/>
      <c r="TEI139" s="41"/>
      <c r="TEJ139" s="38"/>
      <c r="TEK139" s="38"/>
      <c r="TEL139" s="38"/>
      <c r="TEM139" s="38"/>
      <c r="TEN139" s="39"/>
      <c r="TEO139" s="40"/>
      <c r="TEP139" s="41"/>
      <c r="TEQ139" s="41"/>
      <c r="TER139" s="41"/>
      <c r="TES139" s="42"/>
      <c r="TET139" s="41"/>
      <c r="TEU139" s="43"/>
      <c r="TEV139" s="44"/>
      <c r="TEW139" s="41"/>
      <c r="TEX139" s="41"/>
      <c r="TEY139" s="41"/>
      <c r="TEZ139" s="38"/>
      <c r="TFA139" s="38"/>
      <c r="TFB139" s="38"/>
      <c r="TFC139" s="38"/>
      <c r="TFD139" s="39"/>
      <c r="TFE139" s="40"/>
      <c r="TFF139" s="41"/>
      <c r="TFG139" s="41"/>
      <c r="TFH139" s="41"/>
      <c r="TFI139" s="42"/>
      <c r="TFJ139" s="41"/>
      <c r="TFK139" s="43"/>
      <c r="TFL139" s="44"/>
      <c r="TFM139" s="41"/>
      <c r="TFN139" s="41"/>
      <c r="TFO139" s="41"/>
      <c r="TFP139" s="38"/>
      <c r="TFQ139" s="38"/>
      <c r="TFR139" s="38"/>
      <c r="TFS139" s="38"/>
      <c r="TFT139" s="39"/>
      <c r="TFU139" s="40"/>
      <c r="TFV139" s="41"/>
      <c r="TFW139" s="41"/>
      <c r="TFX139" s="41"/>
      <c r="TFY139" s="42"/>
      <c r="TFZ139" s="41"/>
      <c r="TGA139" s="43"/>
      <c r="TGB139" s="44"/>
      <c r="TGC139" s="41"/>
      <c r="TGD139" s="41"/>
      <c r="TGE139" s="41"/>
      <c r="TGF139" s="38"/>
      <c r="TGG139" s="38"/>
      <c r="TGH139" s="38"/>
      <c r="TGI139" s="38"/>
      <c r="TGJ139" s="39"/>
      <c r="TGK139" s="40"/>
      <c r="TGL139" s="41"/>
      <c r="TGM139" s="41"/>
      <c r="TGN139" s="41"/>
      <c r="TGO139" s="42"/>
      <c r="TGP139" s="41"/>
      <c r="TGQ139" s="43"/>
      <c r="TGR139" s="44"/>
      <c r="TGS139" s="41"/>
      <c r="TGT139" s="41"/>
      <c r="TGU139" s="41"/>
      <c r="TGV139" s="38"/>
      <c r="TGW139" s="38"/>
      <c r="TGX139" s="38"/>
      <c r="TGY139" s="38"/>
      <c r="TGZ139" s="39"/>
      <c r="THA139" s="40"/>
      <c r="THB139" s="41"/>
      <c r="THC139" s="41"/>
      <c r="THD139" s="41"/>
      <c r="THE139" s="42"/>
      <c r="THF139" s="41"/>
      <c r="THG139" s="43"/>
      <c r="THH139" s="44"/>
      <c r="THI139" s="41"/>
      <c r="THJ139" s="41"/>
      <c r="THK139" s="41"/>
      <c r="THL139" s="38"/>
      <c r="THM139" s="38"/>
      <c r="THN139" s="38"/>
      <c r="THO139" s="38"/>
      <c r="THP139" s="39"/>
      <c r="THQ139" s="40"/>
      <c r="THR139" s="41"/>
      <c r="THS139" s="41"/>
      <c r="THT139" s="41"/>
      <c r="THU139" s="42"/>
      <c r="THV139" s="41"/>
      <c r="THW139" s="43"/>
      <c r="THX139" s="44"/>
      <c r="THY139" s="41"/>
      <c r="THZ139" s="41"/>
      <c r="TIA139" s="41"/>
      <c r="TIB139" s="38"/>
      <c r="TIC139" s="38"/>
      <c r="TID139" s="38"/>
      <c r="TIE139" s="38"/>
      <c r="TIF139" s="39"/>
      <c r="TIG139" s="40"/>
      <c r="TIH139" s="41"/>
      <c r="TII139" s="41"/>
      <c r="TIJ139" s="41"/>
      <c r="TIK139" s="42"/>
      <c r="TIL139" s="41"/>
      <c r="TIM139" s="43"/>
      <c r="TIN139" s="44"/>
      <c r="TIO139" s="41"/>
      <c r="TIP139" s="41"/>
      <c r="TIQ139" s="41"/>
      <c r="TIR139" s="38"/>
      <c r="TIS139" s="38"/>
      <c r="TIT139" s="38"/>
      <c r="TIU139" s="38"/>
      <c r="TIV139" s="39"/>
      <c r="TIW139" s="40"/>
      <c r="TIX139" s="41"/>
      <c r="TIY139" s="41"/>
      <c r="TIZ139" s="41"/>
      <c r="TJA139" s="42"/>
      <c r="TJB139" s="41"/>
      <c r="TJC139" s="43"/>
      <c r="TJD139" s="44"/>
      <c r="TJE139" s="41"/>
      <c r="TJF139" s="41"/>
      <c r="TJG139" s="41"/>
      <c r="TJH139" s="38"/>
      <c r="TJI139" s="38"/>
      <c r="TJJ139" s="38"/>
      <c r="TJK139" s="38"/>
      <c r="TJL139" s="39"/>
      <c r="TJM139" s="40"/>
      <c r="TJN139" s="41"/>
      <c r="TJO139" s="41"/>
      <c r="TJP139" s="41"/>
      <c r="TJQ139" s="42"/>
      <c r="TJR139" s="41"/>
      <c r="TJS139" s="43"/>
      <c r="TJT139" s="44"/>
      <c r="TJU139" s="41"/>
      <c r="TJV139" s="41"/>
      <c r="TJW139" s="41"/>
      <c r="TJX139" s="38"/>
      <c r="TJY139" s="38"/>
      <c r="TJZ139" s="38"/>
      <c r="TKA139" s="38"/>
      <c r="TKB139" s="39"/>
      <c r="TKC139" s="40"/>
      <c r="TKD139" s="41"/>
      <c r="TKE139" s="41"/>
      <c r="TKF139" s="41"/>
      <c r="TKG139" s="42"/>
      <c r="TKH139" s="41"/>
      <c r="TKI139" s="43"/>
      <c r="TKJ139" s="44"/>
      <c r="TKK139" s="41"/>
      <c r="TKL139" s="41"/>
      <c r="TKM139" s="41"/>
      <c r="TKN139" s="38"/>
      <c r="TKO139" s="38"/>
      <c r="TKP139" s="38"/>
      <c r="TKQ139" s="38"/>
      <c r="TKR139" s="39"/>
      <c r="TKS139" s="40"/>
      <c r="TKT139" s="41"/>
      <c r="TKU139" s="41"/>
      <c r="TKV139" s="41"/>
      <c r="TKW139" s="42"/>
      <c r="TKX139" s="41"/>
      <c r="TKY139" s="43"/>
      <c r="TKZ139" s="44"/>
      <c r="TLA139" s="41"/>
      <c r="TLB139" s="41"/>
      <c r="TLC139" s="41"/>
      <c r="TLD139" s="38"/>
      <c r="TLE139" s="38"/>
      <c r="TLF139" s="38"/>
      <c r="TLG139" s="38"/>
      <c r="TLH139" s="39"/>
      <c r="TLI139" s="40"/>
      <c r="TLJ139" s="41"/>
      <c r="TLK139" s="41"/>
      <c r="TLL139" s="41"/>
      <c r="TLM139" s="42"/>
      <c r="TLN139" s="41"/>
      <c r="TLO139" s="43"/>
      <c r="TLP139" s="44"/>
      <c r="TLQ139" s="41"/>
      <c r="TLR139" s="41"/>
      <c r="TLS139" s="41"/>
      <c r="TLT139" s="38"/>
      <c r="TLU139" s="38"/>
      <c r="TLV139" s="38"/>
      <c r="TLW139" s="38"/>
      <c r="TLX139" s="39"/>
      <c r="TLY139" s="40"/>
      <c r="TLZ139" s="41"/>
      <c r="TMA139" s="41"/>
      <c r="TMB139" s="41"/>
      <c r="TMC139" s="42"/>
      <c r="TMD139" s="41"/>
      <c r="TME139" s="43"/>
      <c r="TMF139" s="44"/>
      <c r="TMG139" s="41"/>
      <c r="TMH139" s="41"/>
      <c r="TMI139" s="41"/>
      <c r="TMJ139" s="38"/>
      <c r="TMK139" s="38"/>
      <c r="TML139" s="38"/>
      <c r="TMM139" s="38"/>
      <c r="TMN139" s="39"/>
      <c r="TMO139" s="40"/>
      <c r="TMP139" s="41"/>
      <c r="TMQ139" s="41"/>
      <c r="TMR139" s="41"/>
      <c r="TMS139" s="42"/>
      <c r="TMT139" s="41"/>
      <c r="TMU139" s="43"/>
      <c r="TMV139" s="44"/>
      <c r="TMW139" s="41"/>
      <c r="TMX139" s="41"/>
      <c r="TMY139" s="41"/>
      <c r="TMZ139" s="38"/>
      <c r="TNA139" s="38"/>
      <c r="TNB139" s="38"/>
      <c r="TNC139" s="38"/>
      <c r="TND139" s="39"/>
      <c r="TNE139" s="40"/>
      <c r="TNF139" s="41"/>
      <c r="TNG139" s="41"/>
      <c r="TNH139" s="41"/>
      <c r="TNI139" s="42"/>
      <c r="TNJ139" s="41"/>
      <c r="TNK139" s="43"/>
      <c r="TNL139" s="44"/>
      <c r="TNM139" s="41"/>
      <c r="TNN139" s="41"/>
      <c r="TNO139" s="41"/>
      <c r="TNP139" s="38"/>
      <c r="TNQ139" s="38"/>
      <c r="TNR139" s="38"/>
      <c r="TNS139" s="38"/>
      <c r="TNT139" s="39"/>
      <c r="TNU139" s="40"/>
      <c r="TNV139" s="41"/>
      <c r="TNW139" s="41"/>
      <c r="TNX139" s="41"/>
      <c r="TNY139" s="42"/>
      <c r="TNZ139" s="41"/>
      <c r="TOA139" s="43"/>
      <c r="TOB139" s="44"/>
      <c r="TOC139" s="41"/>
      <c r="TOD139" s="41"/>
      <c r="TOE139" s="41"/>
      <c r="TOF139" s="38"/>
      <c r="TOG139" s="38"/>
      <c r="TOH139" s="38"/>
      <c r="TOI139" s="38"/>
      <c r="TOJ139" s="39"/>
      <c r="TOK139" s="40"/>
      <c r="TOL139" s="41"/>
      <c r="TOM139" s="41"/>
      <c r="TON139" s="41"/>
      <c r="TOO139" s="42"/>
      <c r="TOP139" s="41"/>
      <c r="TOQ139" s="43"/>
      <c r="TOR139" s="44"/>
      <c r="TOS139" s="41"/>
      <c r="TOT139" s="41"/>
      <c r="TOU139" s="41"/>
      <c r="TOV139" s="38"/>
      <c r="TOW139" s="38"/>
      <c r="TOX139" s="38"/>
      <c r="TOY139" s="38"/>
      <c r="TOZ139" s="39"/>
      <c r="TPA139" s="40"/>
      <c r="TPB139" s="41"/>
      <c r="TPC139" s="41"/>
      <c r="TPD139" s="41"/>
      <c r="TPE139" s="42"/>
      <c r="TPF139" s="41"/>
      <c r="TPG139" s="43"/>
      <c r="TPH139" s="44"/>
      <c r="TPI139" s="41"/>
      <c r="TPJ139" s="41"/>
      <c r="TPK139" s="41"/>
      <c r="TPL139" s="38"/>
      <c r="TPM139" s="38"/>
      <c r="TPN139" s="38"/>
      <c r="TPO139" s="38"/>
      <c r="TPP139" s="39"/>
      <c r="TPQ139" s="40"/>
      <c r="TPR139" s="41"/>
      <c r="TPS139" s="41"/>
      <c r="TPT139" s="41"/>
      <c r="TPU139" s="42"/>
      <c r="TPV139" s="41"/>
      <c r="TPW139" s="43"/>
      <c r="TPX139" s="44"/>
      <c r="TPY139" s="41"/>
      <c r="TPZ139" s="41"/>
      <c r="TQA139" s="41"/>
      <c r="TQB139" s="38"/>
      <c r="TQC139" s="38"/>
      <c r="TQD139" s="38"/>
      <c r="TQE139" s="38"/>
      <c r="TQF139" s="39"/>
      <c r="TQG139" s="40"/>
      <c r="TQH139" s="41"/>
      <c r="TQI139" s="41"/>
      <c r="TQJ139" s="41"/>
      <c r="TQK139" s="42"/>
      <c r="TQL139" s="41"/>
      <c r="TQM139" s="43"/>
      <c r="TQN139" s="44"/>
      <c r="TQO139" s="41"/>
      <c r="TQP139" s="41"/>
      <c r="TQQ139" s="41"/>
      <c r="TQR139" s="38"/>
      <c r="TQS139" s="38"/>
      <c r="TQT139" s="38"/>
      <c r="TQU139" s="38"/>
      <c r="TQV139" s="39"/>
      <c r="TQW139" s="40"/>
      <c r="TQX139" s="41"/>
      <c r="TQY139" s="41"/>
      <c r="TQZ139" s="41"/>
      <c r="TRA139" s="42"/>
      <c r="TRB139" s="41"/>
      <c r="TRC139" s="43"/>
      <c r="TRD139" s="44"/>
      <c r="TRE139" s="41"/>
      <c r="TRF139" s="41"/>
      <c r="TRG139" s="41"/>
      <c r="TRH139" s="38"/>
      <c r="TRI139" s="38"/>
      <c r="TRJ139" s="38"/>
      <c r="TRK139" s="38"/>
      <c r="TRL139" s="39"/>
      <c r="TRM139" s="40"/>
      <c r="TRN139" s="41"/>
      <c r="TRO139" s="41"/>
      <c r="TRP139" s="41"/>
      <c r="TRQ139" s="42"/>
      <c r="TRR139" s="41"/>
      <c r="TRS139" s="43"/>
      <c r="TRT139" s="44"/>
      <c r="TRU139" s="41"/>
      <c r="TRV139" s="41"/>
      <c r="TRW139" s="41"/>
      <c r="TRX139" s="38"/>
      <c r="TRY139" s="38"/>
      <c r="TRZ139" s="38"/>
      <c r="TSA139" s="38"/>
      <c r="TSB139" s="39"/>
      <c r="TSC139" s="40"/>
      <c r="TSD139" s="41"/>
      <c r="TSE139" s="41"/>
      <c r="TSF139" s="41"/>
      <c r="TSG139" s="42"/>
      <c r="TSH139" s="41"/>
      <c r="TSI139" s="43"/>
      <c r="TSJ139" s="44"/>
      <c r="TSK139" s="41"/>
      <c r="TSL139" s="41"/>
      <c r="TSM139" s="41"/>
      <c r="TSN139" s="38"/>
      <c r="TSO139" s="38"/>
      <c r="TSP139" s="38"/>
      <c r="TSQ139" s="38"/>
      <c r="TSR139" s="39"/>
      <c r="TSS139" s="40"/>
      <c r="TST139" s="41"/>
      <c r="TSU139" s="41"/>
      <c r="TSV139" s="41"/>
      <c r="TSW139" s="42"/>
      <c r="TSX139" s="41"/>
      <c r="TSY139" s="43"/>
      <c r="TSZ139" s="44"/>
      <c r="TTA139" s="41"/>
      <c r="TTB139" s="41"/>
      <c r="TTC139" s="41"/>
      <c r="TTD139" s="38"/>
      <c r="TTE139" s="38"/>
      <c r="TTF139" s="38"/>
      <c r="TTG139" s="38"/>
      <c r="TTH139" s="39"/>
      <c r="TTI139" s="40"/>
      <c r="TTJ139" s="41"/>
      <c r="TTK139" s="41"/>
      <c r="TTL139" s="41"/>
      <c r="TTM139" s="42"/>
      <c r="TTN139" s="41"/>
      <c r="TTO139" s="43"/>
      <c r="TTP139" s="44"/>
      <c r="TTQ139" s="41"/>
      <c r="TTR139" s="41"/>
      <c r="TTS139" s="41"/>
      <c r="TTT139" s="38"/>
      <c r="TTU139" s="38"/>
      <c r="TTV139" s="38"/>
      <c r="TTW139" s="38"/>
      <c r="TTX139" s="39"/>
      <c r="TTY139" s="40"/>
      <c r="TTZ139" s="41"/>
      <c r="TUA139" s="41"/>
      <c r="TUB139" s="41"/>
      <c r="TUC139" s="42"/>
      <c r="TUD139" s="41"/>
      <c r="TUE139" s="43"/>
      <c r="TUF139" s="44"/>
      <c r="TUG139" s="41"/>
      <c r="TUH139" s="41"/>
      <c r="TUI139" s="41"/>
      <c r="TUJ139" s="38"/>
      <c r="TUK139" s="38"/>
      <c r="TUL139" s="38"/>
      <c r="TUM139" s="38"/>
      <c r="TUN139" s="39"/>
      <c r="TUO139" s="40"/>
      <c r="TUP139" s="41"/>
      <c r="TUQ139" s="41"/>
      <c r="TUR139" s="41"/>
      <c r="TUS139" s="42"/>
      <c r="TUT139" s="41"/>
      <c r="TUU139" s="43"/>
      <c r="TUV139" s="44"/>
      <c r="TUW139" s="41"/>
      <c r="TUX139" s="41"/>
      <c r="TUY139" s="41"/>
      <c r="TUZ139" s="38"/>
      <c r="TVA139" s="38"/>
      <c r="TVB139" s="38"/>
      <c r="TVC139" s="38"/>
      <c r="TVD139" s="39"/>
      <c r="TVE139" s="40"/>
      <c r="TVF139" s="41"/>
      <c r="TVG139" s="41"/>
      <c r="TVH139" s="41"/>
      <c r="TVI139" s="42"/>
      <c r="TVJ139" s="41"/>
      <c r="TVK139" s="43"/>
      <c r="TVL139" s="44"/>
      <c r="TVM139" s="41"/>
      <c r="TVN139" s="41"/>
      <c r="TVO139" s="41"/>
      <c r="TVP139" s="38"/>
      <c r="TVQ139" s="38"/>
      <c r="TVR139" s="38"/>
      <c r="TVS139" s="38"/>
      <c r="TVT139" s="39"/>
      <c r="TVU139" s="40"/>
      <c r="TVV139" s="41"/>
      <c r="TVW139" s="41"/>
      <c r="TVX139" s="41"/>
      <c r="TVY139" s="42"/>
      <c r="TVZ139" s="41"/>
      <c r="TWA139" s="43"/>
      <c r="TWB139" s="44"/>
      <c r="TWC139" s="41"/>
      <c r="TWD139" s="41"/>
      <c r="TWE139" s="41"/>
      <c r="TWF139" s="38"/>
      <c r="TWG139" s="38"/>
      <c r="TWH139" s="38"/>
      <c r="TWI139" s="38"/>
      <c r="TWJ139" s="39"/>
      <c r="TWK139" s="40"/>
      <c r="TWL139" s="41"/>
      <c r="TWM139" s="41"/>
      <c r="TWN139" s="41"/>
      <c r="TWO139" s="42"/>
      <c r="TWP139" s="41"/>
      <c r="TWQ139" s="43"/>
      <c r="TWR139" s="44"/>
      <c r="TWS139" s="41"/>
      <c r="TWT139" s="41"/>
      <c r="TWU139" s="41"/>
      <c r="TWV139" s="38"/>
      <c r="TWW139" s="38"/>
      <c r="TWX139" s="38"/>
      <c r="TWY139" s="38"/>
      <c r="TWZ139" s="39"/>
      <c r="TXA139" s="40"/>
      <c r="TXB139" s="41"/>
      <c r="TXC139" s="41"/>
      <c r="TXD139" s="41"/>
      <c r="TXE139" s="42"/>
      <c r="TXF139" s="41"/>
      <c r="TXG139" s="43"/>
      <c r="TXH139" s="44"/>
      <c r="TXI139" s="41"/>
      <c r="TXJ139" s="41"/>
      <c r="TXK139" s="41"/>
      <c r="TXL139" s="38"/>
      <c r="TXM139" s="38"/>
      <c r="TXN139" s="38"/>
      <c r="TXO139" s="38"/>
      <c r="TXP139" s="39"/>
      <c r="TXQ139" s="40"/>
      <c r="TXR139" s="41"/>
      <c r="TXS139" s="41"/>
      <c r="TXT139" s="41"/>
      <c r="TXU139" s="42"/>
      <c r="TXV139" s="41"/>
      <c r="TXW139" s="43"/>
      <c r="TXX139" s="44"/>
      <c r="TXY139" s="41"/>
      <c r="TXZ139" s="41"/>
      <c r="TYA139" s="41"/>
      <c r="TYB139" s="38"/>
      <c r="TYC139" s="38"/>
      <c r="TYD139" s="38"/>
      <c r="TYE139" s="38"/>
      <c r="TYF139" s="39"/>
      <c r="TYG139" s="40"/>
      <c r="TYH139" s="41"/>
      <c r="TYI139" s="41"/>
      <c r="TYJ139" s="41"/>
      <c r="TYK139" s="42"/>
      <c r="TYL139" s="41"/>
      <c r="TYM139" s="43"/>
      <c r="TYN139" s="44"/>
      <c r="TYO139" s="41"/>
      <c r="TYP139" s="41"/>
      <c r="TYQ139" s="41"/>
      <c r="TYR139" s="38"/>
      <c r="TYS139" s="38"/>
      <c r="TYT139" s="38"/>
      <c r="TYU139" s="38"/>
      <c r="TYV139" s="39"/>
      <c r="TYW139" s="40"/>
      <c r="TYX139" s="41"/>
      <c r="TYY139" s="41"/>
      <c r="TYZ139" s="41"/>
      <c r="TZA139" s="42"/>
      <c r="TZB139" s="41"/>
      <c r="TZC139" s="43"/>
      <c r="TZD139" s="44"/>
      <c r="TZE139" s="41"/>
      <c r="TZF139" s="41"/>
      <c r="TZG139" s="41"/>
      <c r="TZH139" s="38"/>
      <c r="TZI139" s="38"/>
      <c r="TZJ139" s="38"/>
      <c r="TZK139" s="38"/>
      <c r="TZL139" s="39"/>
      <c r="TZM139" s="40"/>
      <c r="TZN139" s="41"/>
      <c r="TZO139" s="41"/>
      <c r="TZP139" s="41"/>
      <c r="TZQ139" s="42"/>
      <c r="TZR139" s="41"/>
      <c r="TZS139" s="43"/>
      <c r="TZT139" s="44"/>
      <c r="TZU139" s="41"/>
      <c r="TZV139" s="41"/>
      <c r="TZW139" s="41"/>
      <c r="TZX139" s="38"/>
      <c r="TZY139" s="38"/>
      <c r="TZZ139" s="38"/>
      <c r="UAA139" s="38"/>
      <c r="UAB139" s="39"/>
      <c r="UAC139" s="40"/>
      <c r="UAD139" s="41"/>
      <c r="UAE139" s="41"/>
      <c r="UAF139" s="41"/>
      <c r="UAG139" s="42"/>
      <c r="UAH139" s="41"/>
      <c r="UAI139" s="43"/>
      <c r="UAJ139" s="44"/>
      <c r="UAK139" s="41"/>
      <c r="UAL139" s="41"/>
      <c r="UAM139" s="41"/>
      <c r="UAN139" s="38"/>
      <c r="UAO139" s="38"/>
      <c r="UAP139" s="38"/>
      <c r="UAQ139" s="38"/>
      <c r="UAR139" s="39"/>
      <c r="UAS139" s="40"/>
      <c r="UAT139" s="41"/>
      <c r="UAU139" s="41"/>
      <c r="UAV139" s="41"/>
      <c r="UAW139" s="42"/>
      <c r="UAX139" s="41"/>
      <c r="UAY139" s="43"/>
      <c r="UAZ139" s="44"/>
      <c r="UBA139" s="41"/>
      <c r="UBB139" s="41"/>
      <c r="UBC139" s="41"/>
      <c r="UBD139" s="38"/>
      <c r="UBE139" s="38"/>
      <c r="UBF139" s="38"/>
      <c r="UBG139" s="38"/>
      <c r="UBH139" s="39"/>
      <c r="UBI139" s="40"/>
      <c r="UBJ139" s="41"/>
      <c r="UBK139" s="41"/>
      <c r="UBL139" s="41"/>
      <c r="UBM139" s="42"/>
      <c r="UBN139" s="41"/>
      <c r="UBO139" s="43"/>
      <c r="UBP139" s="44"/>
      <c r="UBQ139" s="41"/>
      <c r="UBR139" s="41"/>
      <c r="UBS139" s="41"/>
      <c r="UBT139" s="38"/>
      <c r="UBU139" s="38"/>
      <c r="UBV139" s="38"/>
      <c r="UBW139" s="38"/>
      <c r="UBX139" s="39"/>
      <c r="UBY139" s="40"/>
      <c r="UBZ139" s="41"/>
      <c r="UCA139" s="41"/>
      <c r="UCB139" s="41"/>
      <c r="UCC139" s="42"/>
      <c r="UCD139" s="41"/>
      <c r="UCE139" s="43"/>
      <c r="UCF139" s="44"/>
      <c r="UCG139" s="41"/>
      <c r="UCH139" s="41"/>
      <c r="UCI139" s="41"/>
      <c r="UCJ139" s="38"/>
      <c r="UCK139" s="38"/>
      <c r="UCL139" s="38"/>
      <c r="UCM139" s="38"/>
      <c r="UCN139" s="39"/>
      <c r="UCO139" s="40"/>
      <c r="UCP139" s="41"/>
      <c r="UCQ139" s="41"/>
      <c r="UCR139" s="41"/>
      <c r="UCS139" s="42"/>
      <c r="UCT139" s="41"/>
      <c r="UCU139" s="43"/>
      <c r="UCV139" s="44"/>
      <c r="UCW139" s="41"/>
      <c r="UCX139" s="41"/>
      <c r="UCY139" s="41"/>
      <c r="UCZ139" s="38"/>
      <c r="UDA139" s="38"/>
      <c r="UDB139" s="38"/>
      <c r="UDC139" s="38"/>
      <c r="UDD139" s="39"/>
      <c r="UDE139" s="40"/>
      <c r="UDF139" s="41"/>
      <c r="UDG139" s="41"/>
      <c r="UDH139" s="41"/>
      <c r="UDI139" s="42"/>
      <c r="UDJ139" s="41"/>
      <c r="UDK139" s="43"/>
      <c r="UDL139" s="44"/>
      <c r="UDM139" s="41"/>
      <c r="UDN139" s="41"/>
      <c r="UDO139" s="41"/>
      <c r="UDP139" s="38"/>
      <c r="UDQ139" s="38"/>
      <c r="UDR139" s="38"/>
      <c r="UDS139" s="38"/>
      <c r="UDT139" s="39"/>
      <c r="UDU139" s="40"/>
      <c r="UDV139" s="41"/>
      <c r="UDW139" s="41"/>
      <c r="UDX139" s="41"/>
      <c r="UDY139" s="42"/>
      <c r="UDZ139" s="41"/>
      <c r="UEA139" s="43"/>
      <c r="UEB139" s="44"/>
      <c r="UEC139" s="41"/>
      <c r="UED139" s="41"/>
      <c r="UEE139" s="41"/>
      <c r="UEF139" s="38"/>
      <c r="UEG139" s="38"/>
      <c r="UEH139" s="38"/>
      <c r="UEI139" s="38"/>
      <c r="UEJ139" s="39"/>
      <c r="UEK139" s="40"/>
      <c r="UEL139" s="41"/>
      <c r="UEM139" s="41"/>
      <c r="UEN139" s="41"/>
      <c r="UEO139" s="42"/>
      <c r="UEP139" s="41"/>
      <c r="UEQ139" s="43"/>
      <c r="UER139" s="44"/>
      <c r="UES139" s="41"/>
      <c r="UET139" s="41"/>
      <c r="UEU139" s="41"/>
      <c r="UEV139" s="38"/>
      <c r="UEW139" s="38"/>
      <c r="UEX139" s="38"/>
      <c r="UEY139" s="38"/>
      <c r="UEZ139" s="39"/>
      <c r="UFA139" s="40"/>
      <c r="UFB139" s="41"/>
      <c r="UFC139" s="41"/>
      <c r="UFD139" s="41"/>
      <c r="UFE139" s="42"/>
      <c r="UFF139" s="41"/>
      <c r="UFG139" s="43"/>
      <c r="UFH139" s="44"/>
      <c r="UFI139" s="41"/>
      <c r="UFJ139" s="41"/>
      <c r="UFK139" s="41"/>
      <c r="UFL139" s="38"/>
      <c r="UFM139" s="38"/>
      <c r="UFN139" s="38"/>
      <c r="UFO139" s="38"/>
      <c r="UFP139" s="39"/>
      <c r="UFQ139" s="40"/>
      <c r="UFR139" s="41"/>
      <c r="UFS139" s="41"/>
      <c r="UFT139" s="41"/>
      <c r="UFU139" s="42"/>
      <c r="UFV139" s="41"/>
      <c r="UFW139" s="43"/>
      <c r="UFX139" s="44"/>
      <c r="UFY139" s="41"/>
      <c r="UFZ139" s="41"/>
      <c r="UGA139" s="41"/>
      <c r="UGB139" s="38"/>
      <c r="UGC139" s="38"/>
      <c r="UGD139" s="38"/>
      <c r="UGE139" s="38"/>
      <c r="UGF139" s="39"/>
      <c r="UGG139" s="40"/>
      <c r="UGH139" s="41"/>
      <c r="UGI139" s="41"/>
      <c r="UGJ139" s="41"/>
      <c r="UGK139" s="42"/>
      <c r="UGL139" s="41"/>
      <c r="UGM139" s="43"/>
      <c r="UGN139" s="44"/>
      <c r="UGO139" s="41"/>
      <c r="UGP139" s="41"/>
      <c r="UGQ139" s="41"/>
      <c r="UGR139" s="38"/>
      <c r="UGS139" s="38"/>
      <c r="UGT139" s="38"/>
      <c r="UGU139" s="38"/>
      <c r="UGV139" s="39"/>
      <c r="UGW139" s="40"/>
      <c r="UGX139" s="41"/>
      <c r="UGY139" s="41"/>
      <c r="UGZ139" s="41"/>
      <c r="UHA139" s="42"/>
      <c r="UHB139" s="41"/>
      <c r="UHC139" s="43"/>
      <c r="UHD139" s="44"/>
      <c r="UHE139" s="41"/>
      <c r="UHF139" s="41"/>
      <c r="UHG139" s="41"/>
      <c r="UHH139" s="38"/>
      <c r="UHI139" s="38"/>
      <c r="UHJ139" s="38"/>
      <c r="UHK139" s="38"/>
      <c r="UHL139" s="39"/>
      <c r="UHM139" s="40"/>
      <c r="UHN139" s="41"/>
      <c r="UHO139" s="41"/>
      <c r="UHP139" s="41"/>
      <c r="UHQ139" s="42"/>
      <c r="UHR139" s="41"/>
      <c r="UHS139" s="43"/>
      <c r="UHT139" s="44"/>
      <c r="UHU139" s="41"/>
      <c r="UHV139" s="41"/>
      <c r="UHW139" s="41"/>
      <c r="UHX139" s="38"/>
      <c r="UHY139" s="38"/>
      <c r="UHZ139" s="38"/>
      <c r="UIA139" s="38"/>
      <c r="UIB139" s="39"/>
      <c r="UIC139" s="40"/>
      <c r="UID139" s="41"/>
      <c r="UIE139" s="41"/>
      <c r="UIF139" s="41"/>
      <c r="UIG139" s="42"/>
      <c r="UIH139" s="41"/>
      <c r="UII139" s="43"/>
      <c r="UIJ139" s="44"/>
      <c r="UIK139" s="41"/>
      <c r="UIL139" s="41"/>
      <c r="UIM139" s="41"/>
      <c r="UIN139" s="38"/>
      <c r="UIO139" s="38"/>
      <c r="UIP139" s="38"/>
      <c r="UIQ139" s="38"/>
      <c r="UIR139" s="39"/>
      <c r="UIS139" s="40"/>
      <c r="UIT139" s="41"/>
      <c r="UIU139" s="41"/>
      <c r="UIV139" s="41"/>
      <c r="UIW139" s="42"/>
      <c r="UIX139" s="41"/>
      <c r="UIY139" s="43"/>
      <c r="UIZ139" s="44"/>
      <c r="UJA139" s="41"/>
      <c r="UJB139" s="41"/>
      <c r="UJC139" s="41"/>
      <c r="UJD139" s="38"/>
      <c r="UJE139" s="38"/>
      <c r="UJF139" s="38"/>
      <c r="UJG139" s="38"/>
      <c r="UJH139" s="39"/>
      <c r="UJI139" s="40"/>
      <c r="UJJ139" s="41"/>
      <c r="UJK139" s="41"/>
      <c r="UJL139" s="41"/>
      <c r="UJM139" s="42"/>
      <c r="UJN139" s="41"/>
      <c r="UJO139" s="43"/>
      <c r="UJP139" s="44"/>
      <c r="UJQ139" s="41"/>
      <c r="UJR139" s="41"/>
      <c r="UJS139" s="41"/>
      <c r="UJT139" s="38"/>
      <c r="UJU139" s="38"/>
      <c r="UJV139" s="38"/>
      <c r="UJW139" s="38"/>
      <c r="UJX139" s="39"/>
      <c r="UJY139" s="40"/>
      <c r="UJZ139" s="41"/>
      <c r="UKA139" s="41"/>
      <c r="UKB139" s="41"/>
      <c r="UKC139" s="42"/>
      <c r="UKD139" s="41"/>
      <c r="UKE139" s="43"/>
      <c r="UKF139" s="44"/>
      <c r="UKG139" s="41"/>
      <c r="UKH139" s="41"/>
      <c r="UKI139" s="41"/>
      <c r="UKJ139" s="38"/>
      <c r="UKK139" s="38"/>
      <c r="UKL139" s="38"/>
      <c r="UKM139" s="38"/>
      <c r="UKN139" s="39"/>
      <c r="UKO139" s="40"/>
      <c r="UKP139" s="41"/>
      <c r="UKQ139" s="41"/>
      <c r="UKR139" s="41"/>
      <c r="UKS139" s="42"/>
      <c r="UKT139" s="41"/>
      <c r="UKU139" s="43"/>
      <c r="UKV139" s="44"/>
      <c r="UKW139" s="41"/>
      <c r="UKX139" s="41"/>
      <c r="UKY139" s="41"/>
      <c r="UKZ139" s="38"/>
      <c r="ULA139" s="38"/>
      <c r="ULB139" s="38"/>
      <c r="ULC139" s="38"/>
      <c r="ULD139" s="39"/>
      <c r="ULE139" s="40"/>
      <c r="ULF139" s="41"/>
      <c r="ULG139" s="41"/>
      <c r="ULH139" s="41"/>
      <c r="ULI139" s="42"/>
      <c r="ULJ139" s="41"/>
      <c r="ULK139" s="43"/>
      <c r="ULL139" s="44"/>
      <c r="ULM139" s="41"/>
      <c r="ULN139" s="41"/>
      <c r="ULO139" s="41"/>
      <c r="ULP139" s="38"/>
      <c r="ULQ139" s="38"/>
      <c r="ULR139" s="38"/>
      <c r="ULS139" s="38"/>
      <c r="ULT139" s="39"/>
      <c r="ULU139" s="40"/>
      <c r="ULV139" s="41"/>
      <c r="ULW139" s="41"/>
      <c r="ULX139" s="41"/>
      <c r="ULY139" s="42"/>
      <c r="ULZ139" s="41"/>
      <c r="UMA139" s="43"/>
      <c r="UMB139" s="44"/>
      <c r="UMC139" s="41"/>
      <c r="UMD139" s="41"/>
      <c r="UME139" s="41"/>
      <c r="UMF139" s="38"/>
      <c r="UMG139" s="38"/>
      <c r="UMH139" s="38"/>
      <c r="UMI139" s="38"/>
      <c r="UMJ139" s="39"/>
      <c r="UMK139" s="40"/>
      <c r="UML139" s="41"/>
      <c r="UMM139" s="41"/>
      <c r="UMN139" s="41"/>
      <c r="UMO139" s="42"/>
      <c r="UMP139" s="41"/>
      <c r="UMQ139" s="43"/>
      <c r="UMR139" s="44"/>
      <c r="UMS139" s="41"/>
      <c r="UMT139" s="41"/>
      <c r="UMU139" s="41"/>
      <c r="UMV139" s="38"/>
      <c r="UMW139" s="38"/>
      <c r="UMX139" s="38"/>
      <c r="UMY139" s="38"/>
      <c r="UMZ139" s="39"/>
      <c r="UNA139" s="40"/>
      <c r="UNB139" s="41"/>
      <c r="UNC139" s="41"/>
      <c r="UND139" s="41"/>
      <c r="UNE139" s="42"/>
      <c r="UNF139" s="41"/>
      <c r="UNG139" s="43"/>
      <c r="UNH139" s="44"/>
      <c r="UNI139" s="41"/>
      <c r="UNJ139" s="41"/>
      <c r="UNK139" s="41"/>
      <c r="UNL139" s="38"/>
      <c r="UNM139" s="38"/>
      <c r="UNN139" s="38"/>
      <c r="UNO139" s="38"/>
      <c r="UNP139" s="39"/>
      <c r="UNQ139" s="40"/>
      <c r="UNR139" s="41"/>
      <c r="UNS139" s="41"/>
      <c r="UNT139" s="41"/>
      <c r="UNU139" s="42"/>
      <c r="UNV139" s="41"/>
      <c r="UNW139" s="43"/>
      <c r="UNX139" s="44"/>
      <c r="UNY139" s="41"/>
      <c r="UNZ139" s="41"/>
      <c r="UOA139" s="41"/>
      <c r="UOB139" s="38"/>
      <c r="UOC139" s="38"/>
      <c r="UOD139" s="38"/>
      <c r="UOE139" s="38"/>
      <c r="UOF139" s="39"/>
      <c r="UOG139" s="40"/>
      <c r="UOH139" s="41"/>
      <c r="UOI139" s="41"/>
      <c r="UOJ139" s="41"/>
      <c r="UOK139" s="42"/>
      <c r="UOL139" s="41"/>
      <c r="UOM139" s="43"/>
      <c r="UON139" s="44"/>
      <c r="UOO139" s="41"/>
      <c r="UOP139" s="41"/>
      <c r="UOQ139" s="41"/>
      <c r="UOR139" s="38"/>
      <c r="UOS139" s="38"/>
      <c r="UOT139" s="38"/>
      <c r="UOU139" s="38"/>
      <c r="UOV139" s="39"/>
      <c r="UOW139" s="40"/>
      <c r="UOX139" s="41"/>
      <c r="UOY139" s="41"/>
      <c r="UOZ139" s="41"/>
      <c r="UPA139" s="42"/>
      <c r="UPB139" s="41"/>
      <c r="UPC139" s="43"/>
      <c r="UPD139" s="44"/>
      <c r="UPE139" s="41"/>
      <c r="UPF139" s="41"/>
      <c r="UPG139" s="41"/>
      <c r="UPH139" s="38"/>
      <c r="UPI139" s="38"/>
      <c r="UPJ139" s="38"/>
      <c r="UPK139" s="38"/>
      <c r="UPL139" s="39"/>
      <c r="UPM139" s="40"/>
      <c r="UPN139" s="41"/>
      <c r="UPO139" s="41"/>
      <c r="UPP139" s="41"/>
      <c r="UPQ139" s="42"/>
      <c r="UPR139" s="41"/>
      <c r="UPS139" s="43"/>
      <c r="UPT139" s="44"/>
      <c r="UPU139" s="41"/>
      <c r="UPV139" s="41"/>
      <c r="UPW139" s="41"/>
      <c r="UPX139" s="38"/>
      <c r="UPY139" s="38"/>
      <c r="UPZ139" s="38"/>
      <c r="UQA139" s="38"/>
      <c r="UQB139" s="39"/>
      <c r="UQC139" s="40"/>
      <c r="UQD139" s="41"/>
      <c r="UQE139" s="41"/>
      <c r="UQF139" s="41"/>
      <c r="UQG139" s="42"/>
      <c r="UQH139" s="41"/>
      <c r="UQI139" s="43"/>
      <c r="UQJ139" s="44"/>
      <c r="UQK139" s="41"/>
      <c r="UQL139" s="41"/>
      <c r="UQM139" s="41"/>
      <c r="UQN139" s="38"/>
      <c r="UQO139" s="38"/>
      <c r="UQP139" s="38"/>
      <c r="UQQ139" s="38"/>
      <c r="UQR139" s="39"/>
      <c r="UQS139" s="40"/>
      <c r="UQT139" s="41"/>
      <c r="UQU139" s="41"/>
      <c r="UQV139" s="41"/>
      <c r="UQW139" s="42"/>
      <c r="UQX139" s="41"/>
      <c r="UQY139" s="43"/>
      <c r="UQZ139" s="44"/>
      <c r="URA139" s="41"/>
      <c r="URB139" s="41"/>
      <c r="URC139" s="41"/>
      <c r="URD139" s="38"/>
      <c r="URE139" s="38"/>
      <c r="URF139" s="38"/>
      <c r="URG139" s="38"/>
      <c r="URH139" s="39"/>
      <c r="URI139" s="40"/>
      <c r="URJ139" s="41"/>
      <c r="URK139" s="41"/>
      <c r="URL139" s="41"/>
      <c r="URM139" s="42"/>
      <c r="URN139" s="41"/>
      <c r="URO139" s="43"/>
      <c r="URP139" s="44"/>
      <c r="URQ139" s="41"/>
      <c r="URR139" s="41"/>
      <c r="URS139" s="41"/>
      <c r="URT139" s="38"/>
      <c r="URU139" s="38"/>
      <c r="URV139" s="38"/>
      <c r="URW139" s="38"/>
      <c r="URX139" s="39"/>
      <c r="URY139" s="40"/>
      <c r="URZ139" s="41"/>
      <c r="USA139" s="41"/>
      <c r="USB139" s="41"/>
      <c r="USC139" s="42"/>
      <c r="USD139" s="41"/>
      <c r="USE139" s="43"/>
      <c r="USF139" s="44"/>
      <c r="USG139" s="41"/>
      <c r="USH139" s="41"/>
      <c r="USI139" s="41"/>
      <c r="USJ139" s="38"/>
      <c r="USK139" s="38"/>
      <c r="USL139" s="38"/>
      <c r="USM139" s="38"/>
      <c r="USN139" s="39"/>
      <c r="USO139" s="40"/>
      <c r="USP139" s="41"/>
      <c r="USQ139" s="41"/>
      <c r="USR139" s="41"/>
      <c r="USS139" s="42"/>
      <c r="UST139" s="41"/>
      <c r="USU139" s="43"/>
      <c r="USV139" s="44"/>
      <c r="USW139" s="41"/>
      <c r="USX139" s="41"/>
      <c r="USY139" s="41"/>
      <c r="USZ139" s="38"/>
      <c r="UTA139" s="38"/>
      <c r="UTB139" s="38"/>
      <c r="UTC139" s="38"/>
      <c r="UTD139" s="39"/>
      <c r="UTE139" s="40"/>
      <c r="UTF139" s="41"/>
      <c r="UTG139" s="41"/>
      <c r="UTH139" s="41"/>
      <c r="UTI139" s="42"/>
      <c r="UTJ139" s="41"/>
      <c r="UTK139" s="43"/>
      <c r="UTL139" s="44"/>
      <c r="UTM139" s="41"/>
      <c r="UTN139" s="41"/>
      <c r="UTO139" s="41"/>
      <c r="UTP139" s="38"/>
      <c r="UTQ139" s="38"/>
      <c r="UTR139" s="38"/>
      <c r="UTS139" s="38"/>
      <c r="UTT139" s="39"/>
      <c r="UTU139" s="40"/>
      <c r="UTV139" s="41"/>
      <c r="UTW139" s="41"/>
      <c r="UTX139" s="41"/>
      <c r="UTY139" s="42"/>
      <c r="UTZ139" s="41"/>
      <c r="UUA139" s="43"/>
      <c r="UUB139" s="44"/>
      <c r="UUC139" s="41"/>
      <c r="UUD139" s="41"/>
      <c r="UUE139" s="41"/>
      <c r="UUF139" s="38"/>
      <c r="UUG139" s="38"/>
      <c r="UUH139" s="38"/>
      <c r="UUI139" s="38"/>
      <c r="UUJ139" s="39"/>
      <c r="UUK139" s="40"/>
      <c r="UUL139" s="41"/>
      <c r="UUM139" s="41"/>
      <c r="UUN139" s="41"/>
      <c r="UUO139" s="42"/>
      <c r="UUP139" s="41"/>
      <c r="UUQ139" s="43"/>
      <c r="UUR139" s="44"/>
      <c r="UUS139" s="41"/>
      <c r="UUT139" s="41"/>
      <c r="UUU139" s="41"/>
      <c r="UUV139" s="38"/>
      <c r="UUW139" s="38"/>
      <c r="UUX139" s="38"/>
      <c r="UUY139" s="38"/>
      <c r="UUZ139" s="39"/>
      <c r="UVA139" s="40"/>
      <c r="UVB139" s="41"/>
      <c r="UVC139" s="41"/>
      <c r="UVD139" s="41"/>
      <c r="UVE139" s="42"/>
      <c r="UVF139" s="41"/>
      <c r="UVG139" s="43"/>
      <c r="UVH139" s="44"/>
      <c r="UVI139" s="41"/>
      <c r="UVJ139" s="41"/>
      <c r="UVK139" s="41"/>
      <c r="UVL139" s="38"/>
      <c r="UVM139" s="38"/>
      <c r="UVN139" s="38"/>
      <c r="UVO139" s="38"/>
      <c r="UVP139" s="39"/>
      <c r="UVQ139" s="40"/>
      <c r="UVR139" s="41"/>
      <c r="UVS139" s="41"/>
      <c r="UVT139" s="41"/>
      <c r="UVU139" s="42"/>
      <c r="UVV139" s="41"/>
      <c r="UVW139" s="43"/>
      <c r="UVX139" s="44"/>
      <c r="UVY139" s="41"/>
      <c r="UVZ139" s="41"/>
      <c r="UWA139" s="41"/>
      <c r="UWB139" s="38"/>
      <c r="UWC139" s="38"/>
      <c r="UWD139" s="38"/>
      <c r="UWE139" s="38"/>
      <c r="UWF139" s="39"/>
      <c r="UWG139" s="40"/>
      <c r="UWH139" s="41"/>
      <c r="UWI139" s="41"/>
      <c r="UWJ139" s="41"/>
      <c r="UWK139" s="42"/>
      <c r="UWL139" s="41"/>
      <c r="UWM139" s="43"/>
      <c r="UWN139" s="44"/>
      <c r="UWO139" s="41"/>
      <c r="UWP139" s="41"/>
      <c r="UWQ139" s="41"/>
      <c r="UWR139" s="38"/>
      <c r="UWS139" s="38"/>
      <c r="UWT139" s="38"/>
      <c r="UWU139" s="38"/>
      <c r="UWV139" s="39"/>
      <c r="UWW139" s="40"/>
      <c r="UWX139" s="41"/>
      <c r="UWY139" s="41"/>
      <c r="UWZ139" s="41"/>
      <c r="UXA139" s="42"/>
      <c r="UXB139" s="41"/>
      <c r="UXC139" s="43"/>
      <c r="UXD139" s="44"/>
      <c r="UXE139" s="41"/>
      <c r="UXF139" s="41"/>
      <c r="UXG139" s="41"/>
      <c r="UXH139" s="38"/>
      <c r="UXI139" s="38"/>
      <c r="UXJ139" s="38"/>
      <c r="UXK139" s="38"/>
      <c r="UXL139" s="39"/>
      <c r="UXM139" s="40"/>
      <c r="UXN139" s="41"/>
      <c r="UXO139" s="41"/>
      <c r="UXP139" s="41"/>
      <c r="UXQ139" s="42"/>
      <c r="UXR139" s="41"/>
      <c r="UXS139" s="43"/>
      <c r="UXT139" s="44"/>
      <c r="UXU139" s="41"/>
      <c r="UXV139" s="41"/>
      <c r="UXW139" s="41"/>
      <c r="UXX139" s="38"/>
      <c r="UXY139" s="38"/>
      <c r="UXZ139" s="38"/>
      <c r="UYA139" s="38"/>
      <c r="UYB139" s="39"/>
      <c r="UYC139" s="40"/>
      <c r="UYD139" s="41"/>
      <c r="UYE139" s="41"/>
      <c r="UYF139" s="41"/>
      <c r="UYG139" s="42"/>
      <c r="UYH139" s="41"/>
      <c r="UYI139" s="43"/>
      <c r="UYJ139" s="44"/>
      <c r="UYK139" s="41"/>
      <c r="UYL139" s="41"/>
      <c r="UYM139" s="41"/>
      <c r="UYN139" s="38"/>
      <c r="UYO139" s="38"/>
      <c r="UYP139" s="38"/>
      <c r="UYQ139" s="38"/>
      <c r="UYR139" s="39"/>
      <c r="UYS139" s="40"/>
      <c r="UYT139" s="41"/>
      <c r="UYU139" s="41"/>
      <c r="UYV139" s="41"/>
      <c r="UYW139" s="42"/>
      <c r="UYX139" s="41"/>
      <c r="UYY139" s="43"/>
      <c r="UYZ139" s="44"/>
      <c r="UZA139" s="41"/>
      <c r="UZB139" s="41"/>
      <c r="UZC139" s="41"/>
      <c r="UZD139" s="38"/>
      <c r="UZE139" s="38"/>
      <c r="UZF139" s="38"/>
      <c r="UZG139" s="38"/>
      <c r="UZH139" s="39"/>
      <c r="UZI139" s="40"/>
      <c r="UZJ139" s="41"/>
      <c r="UZK139" s="41"/>
      <c r="UZL139" s="41"/>
      <c r="UZM139" s="42"/>
      <c r="UZN139" s="41"/>
      <c r="UZO139" s="43"/>
      <c r="UZP139" s="44"/>
      <c r="UZQ139" s="41"/>
      <c r="UZR139" s="41"/>
      <c r="UZS139" s="41"/>
      <c r="UZT139" s="38"/>
      <c r="UZU139" s="38"/>
      <c r="UZV139" s="38"/>
      <c r="UZW139" s="38"/>
      <c r="UZX139" s="39"/>
      <c r="UZY139" s="40"/>
      <c r="UZZ139" s="41"/>
      <c r="VAA139" s="41"/>
      <c r="VAB139" s="41"/>
      <c r="VAC139" s="42"/>
      <c r="VAD139" s="41"/>
      <c r="VAE139" s="43"/>
      <c r="VAF139" s="44"/>
      <c r="VAG139" s="41"/>
      <c r="VAH139" s="41"/>
      <c r="VAI139" s="41"/>
      <c r="VAJ139" s="38"/>
      <c r="VAK139" s="38"/>
      <c r="VAL139" s="38"/>
      <c r="VAM139" s="38"/>
      <c r="VAN139" s="39"/>
      <c r="VAO139" s="40"/>
      <c r="VAP139" s="41"/>
      <c r="VAQ139" s="41"/>
      <c r="VAR139" s="41"/>
      <c r="VAS139" s="42"/>
      <c r="VAT139" s="41"/>
      <c r="VAU139" s="43"/>
      <c r="VAV139" s="44"/>
      <c r="VAW139" s="41"/>
      <c r="VAX139" s="41"/>
      <c r="VAY139" s="41"/>
      <c r="VAZ139" s="38"/>
      <c r="VBA139" s="38"/>
      <c r="VBB139" s="38"/>
      <c r="VBC139" s="38"/>
      <c r="VBD139" s="39"/>
      <c r="VBE139" s="40"/>
      <c r="VBF139" s="41"/>
      <c r="VBG139" s="41"/>
      <c r="VBH139" s="41"/>
      <c r="VBI139" s="42"/>
      <c r="VBJ139" s="41"/>
      <c r="VBK139" s="43"/>
      <c r="VBL139" s="44"/>
      <c r="VBM139" s="41"/>
      <c r="VBN139" s="41"/>
      <c r="VBO139" s="41"/>
      <c r="VBP139" s="38"/>
      <c r="VBQ139" s="38"/>
      <c r="VBR139" s="38"/>
      <c r="VBS139" s="38"/>
      <c r="VBT139" s="39"/>
      <c r="VBU139" s="40"/>
      <c r="VBV139" s="41"/>
      <c r="VBW139" s="41"/>
      <c r="VBX139" s="41"/>
      <c r="VBY139" s="42"/>
      <c r="VBZ139" s="41"/>
      <c r="VCA139" s="43"/>
      <c r="VCB139" s="44"/>
      <c r="VCC139" s="41"/>
      <c r="VCD139" s="41"/>
      <c r="VCE139" s="41"/>
      <c r="VCF139" s="38"/>
      <c r="VCG139" s="38"/>
      <c r="VCH139" s="38"/>
      <c r="VCI139" s="38"/>
      <c r="VCJ139" s="39"/>
      <c r="VCK139" s="40"/>
      <c r="VCL139" s="41"/>
      <c r="VCM139" s="41"/>
      <c r="VCN139" s="41"/>
      <c r="VCO139" s="42"/>
      <c r="VCP139" s="41"/>
      <c r="VCQ139" s="43"/>
      <c r="VCR139" s="44"/>
      <c r="VCS139" s="41"/>
      <c r="VCT139" s="41"/>
      <c r="VCU139" s="41"/>
      <c r="VCV139" s="38"/>
      <c r="VCW139" s="38"/>
      <c r="VCX139" s="38"/>
      <c r="VCY139" s="38"/>
      <c r="VCZ139" s="39"/>
      <c r="VDA139" s="40"/>
      <c r="VDB139" s="41"/>
      <c r="VDC139" s="41"/>
      <c r="VDD139" s="41"/>
      <c r="VDE139" s="42"/>
      <c r="VDF139" s="41"/>
      <c r="VDG139" s="43"/>
      <c r="VDH139" s="44"/>
      <c r="VDI139" s="41"/>
      <c r="VDJ139" s="41"/>
      <c r="VDK139" s="41"/>
      <c r="VDL139" s="38"/>
      <c r="VDM139" s="38"/>
      <c r="VDN139" s="38"/>
      <c r="VDO139" s="38"/>
      <c r="VDP139" s="39"/>
      <c r="VDQ139" s="40"/>
      <c r="VDR139" s="41"/>
      <c r="VDS139" s="41"/>
      <c r="VDT139" s="41"/>
      <c r="VDU139" s="42"/>
      <c r="VDV139" s="41"/>
      <c r="VDW139" s="43"/>
      <c r="VDX139" s="44"/>
      <c r="VDY139" s="41"/>
      <c r="VDZ139" s="41"/>
      <c r="VEA139" s="41"/>
      <c r="VEB139" s="38"/>
      <c r="VEC139" s="38"/>
      <c r="VED139" s="38"/>
      <c r="VEE139" s="38"/>
      <c r="VEF139" s="39"/>
      <c r="VEG139" s="40"/>
      <c r="VEH139" s="41"/>
      <c r="VEI139" s="41"/>
      <c r="VEJ139" s="41"/>
      <c r="VEK139" s="42"/>
      <c r="VEL139" s="41"/>
      <c r="VEM139" s="43"/>
      <c r="VEN139" s="44"/>
      <c r="VEO139" s="41"/>
      <c r="VEP139" s="41"/>
      <c r="VEQ139" s="41"/>
      <c r="VER139" s="38"/>
      <c r="VES139" s="38"/>
      <c r="VET139" s="38"/>
      <c r="VEU139" s="38"/>
      <c r="VEV139" s="39"/>
      <c r="VEW139" s="40"/>
      <c r="VEX139" s="41"/>
      <c r="VEY139" s="41"/>
      <c r="VEZ139" s="41"/>
      <c r="VFA139" s="42"/>
      <c r="VFB139" s="41"/>
      <c r="VFC139" s="43"/>
      <c r="VFD139" s="44"/>
      <c r="VFE139" s="41"/>
      <c r="VFF139" s="41"/>
      <c r="VFG139" s="41"/>
      <c r="VFH139" s="38"/>
      <c r="VFI139" s="38"/>
      <c r="VFJ139" s="38"/>
      <c r="VFK139" s="38"/>
      <c r="VFL139" s="39"/>
      <c r="VFM139" s="40"/>
      <c r="VFN139" s="41"/>
      <c r="VFO139" s="41"/>
      <c r="VFP139" s="41"/>
      <c r="VFQ139" s="42"/>
      <c r="VFR139" s="41"/>
      <c r="VFS139" s="43"/>
      <c r="VFT139" s="44"/>
      <c r="VFU139" s="41"/>
      <c r="VFV139" s="41"/>
      <c r="VFW139" s="41"/>
      <c r="VFX139" s="38"/>
      <c r="VFY139" s="38"/>
      <c r="VFZ139" s="38"/>
      <c r="VGA139" s="38"/>
      <c r="VGB139" s="39"/>
      <c r="VGC139" s="40"/>
      <c r="VGD139" s="41"/>
      <c r="VGE139" s="41"/>
      <c r="VGF139" s="41"/>
      <c r="VGG139" s="42"/>
      <c r="VGH139" s="41"/>
      <c r="VGI139" s="43"/>
      <c r="VGJ139" s="44"/>
      <c r="VGK139" s="41"/>
      <c r="VGL139" s="41"/>
      <c r="VGM139" s="41"/>
      <c r="VGN139" s="38"/>
      <c r="VGO139" s="38"/>
      <c r="VGP139" s="38"/>
      <c r="VGQ139" s="38"/>
      <c r="VGR139" s="39"/>
      <c r="VGS139" s="40"/>
      <c r="VGT139" s="41"/>
      <c r="VGU139" s="41"/>
      <c r="VGV139" s="41"/>
      <c r="VGW139" s="42"/>
      <c r="VGX139" s="41"/>
      <c r="VGY139" s="43"/>
      <c r="VGZ139" s="44"/>
      <c r="VHA139" s="41"/>
      <c r="VHB139" s="41"/>
      <c r="VHC139" s="41"/>
      <c r="VHD139" s="38"/>
      <c r="VHE139" s="38"/>
      <c r="VHF139" s="38"/>
      <c r="VHG139" s="38"/>
      <c r="VHH139" s="39"/>
      <c r="VHI139" s="40"/>
      <c r="VHJ139" s="41"/>
      <c r="VHK139" s="41"/>
      <c r="VHL139" s="41"/>
      <c r="VHM139" s="42"/>
      <c r="VHN139" s="41"/>
      <c r="VHO139" s="43"/>
      <c r="VHP139" s="44"/>
      <c r="VHQ139" s="41"/>
      <c r="VHR139" s="41"/>
      <c r="VHS139" s="41"/>
      <c r="VHT139" s="38"/>
      <c r="VHU139" s="38"/>
      <c r="VHV139" s="38"/>
      <c r="VHW139" s="38"/>
      <c r="VHX139" s="39"/>
      <c r="VHY139" s="40"/>
      <c r="VHZ139" s="41"/>
      <c r="VIA139" s="41"/>
      <c r="VIB139" s="41"/>
      <c r="VIC139" s="42"/>
      <c r="VID139" s="41"/>
      <c r="VIE139" s="43"/>
      <c r="VIF139" s="44"/>
      <c r="VIG139" s="41"/>
      <c r="VIH139" s="41"/>
      <c r="VII139" s="41"/>
      <c r="VIJ139" s="38"/>
      <c r="VIK139" s="38"/>
      <c r="VIL139" s="38"/>
      <c r="VIM139" s="38"/>
      <c r="VIN139" s="39"/>
      <c r="VIO139" s="40"/>
      <c r="VIP139" s="41"/>
      <c r="VIQ139" s="41"/>
      <c r="VIR139" s="41"/>
      <c r="VIS139" s="42"/>
      <c r="VIT139" s="41"/>
      <c r="VIU139" s="43"/>
      <c r="VIV139" s="44"/>
      <c r="VIW139" s="41"/>
      <c r="VIX139" s="41"/>
      <c r="VIY139" s="41"/>
      <c r="VIZ139" s="38"/>
      <c r="VJA139" s="38"/>
      <c r="VJB139" s="38"/>
      <c r="VJC139" s="38"/>
      <c r="VJD139" s="39"/>
      <c r="VJE139" s="40"/>
      <c r="VJF139" s="41"/>
      <c r="VJG139" s="41"/>
      <c r="VJH139" s="41"/>
      <c r="VJI139" s="42"/>
      <c r="VJJ139" s="41"/>
      <c r="VJK139" s="43"/>
      <c r="VJL139" s="44"/>
      <c r="VJM139" s="41"/>
      <c r="VJN139" s="41"/>
      <c r="VJO139" s="41"/>
      <c r="VJP139" s="38"/>
      <c r="VJQ139" s="38"/>
      <c r="VJR139" s="38"/>
      <c r="VJS139" s="38"/>
      <c r="VJT139" s="39"/>
      <c r="VJU139" s="40"/>
      <c r="VJV139" s="41"/>
      <c r="VJW139" s="41"/>
      <c r="VJX139" s="41"/>
      <c r="VJY139" s="42"/>
      <c r="VJZ139" s="41"/>
      <c r="VKA139" s="43"/>
      <c r="VKB139" s="44"/>
      <c r="VKC139" s="41"/>
      <c r="VKD139" s="41"/>
      <c r="VKE139" s="41"/>
      <c r="VKF139" s="38"/>
      <c r="VKG139" s="38"/>
      <c r="VKH139" s="38"/>
      <c r="VKI139" s="38"/>
      <c r="VKJ139" s="39"/>
      <c r="VKK139" s="40"/>
      <c r="VKL139" s="41"/>
      <c r="VKM139" s="41"/>
      <c r="VKN139" s="41"/>
      <c r="VKO139" s="42"/>
      <c r="VKP139" s="41"/>
      <c r="VKQ139" s="43"/>
      <c r="VKR139" s="44"/>
      <c r="VKS139" s="41"/>
      <c r="VKT139" s="41"/>
      <c r="VKU139" s="41"/>
      <c r="VKV139" s="38"/>
      <c r="VKW139" s="38"/>
      <c r="VKX139" s="38"/>
      <c r="VKY139" s="38"/>
      <c r="VKZ139" s="39"/>
      <c r="VLA139" s="40"/>
      <c r="VLB139" s="41"/>
      <c r="VLC139" s="41"/>
      <c r="VLD139" s="41"/>
      <c r="VLE139" s="42"/>
      <c r="VLF139" s="41"/>
      <c r="VLG139" s="43"/>
      <c r="VLH139" s="44"/>
      <c r="VLI139" s="41"/>
      <c r="VLJ139" s="41"/>
      <c r="VLK139" s="41"/>
      <c r="VLL139" s="38"/>
      <c r="VLM139" s="38"/>
      <c r="VLN139" s="38"/>
      <c r="VLO139" s="38"/>
      <c r="VLP139" s="39"/>
      <c r="VLQ139" s="40"/>
      <c r="VLR139" s="41"/>
      <c r="VLS139" s="41"/>
      <c r="VLT139" s="41"/>
      <c r="VLU139" s="42"/>
      <c r="VLV139" s="41"/>
      <c r="VLW139" s="43"/>
      <c r="VLX139" s="44"/>
      <c r="VLY139" s="41"/>
      <c r="VLZ139" s="41"/>
      <c r="VMA139" s="41"/>
      <c r="VMB139" s="38"/>
      <c r="VMC139" s="38"/>
      <c r="VMD139" s="38"/>
      <c r="VME139" s="38"/>
      <c r="VMF139" s="39"/>
      <c r="VMG139" s="40"/>
      <c r="VMH139" s="41"/>
      <c r="VMI139" s="41"/>
      <c r="VMJ139" s="41"/>
      <c r="VMK139" s="42"/>
      <c r="VML139" s="41"/>
      <c r="VMM139" s="43"/>
      <c r="VMN139" s="44"/>
      <c r="VMO139" s="41"/>
      <c r="VMP139" s="41"/>
      <c r="VMQ139" s="41"/>
      <c r="VMR139" s="38"/>
      <c r="VMS139" s="38"/>
      <c r="VMT139" s="38"/>
      <c r="VMU139" s="38"/>
      <c r="VMV139" s="39"/>
      <c r="VMW139" s="40"/>
      <c r="VMX139" s="41"/>
      <c r="VMY139" s="41"/>
      <c r="VMZ139" s="41"/>
      <c r="VNA139" s="42"/>
      <c r="VNB139" s="41"/>
      <c r="VNC139" s="43"/>
      <c r="VND139" s="44"/>
      <c r="VNE139" s="41"/>
      <c r="VNF139" s="41"/>
      <c r="VNG139" s="41"/>
      <c r="VNH139" s="38"/>
      <c r="VNI139" s="38"/>
      <c r="VNJ139" s="38"/>
      <c r="VNK139" s="38"/>
      <c r="VNL139" s="39"/>
      <c r="VNM139" s="40"/>
      <c r="VNN139" s="41"/>
      <c r="VNO139" s="41"/>
      <c r="VNP139" s="41"/>
      <c r="VNQ139" s="42"/>
      <c r="VNR139" s="41"/>
      <c r="VNS139" s="43"/>
      <c r="VNT139" s="44"/>
      <c r="VNU139" s="41"/>
      <c r="VNV139" s="41"/>
      <c r="VNW139" s="41"/>
      <c r="VNX139" s="38"/>
      <c r="VNY139" s="38"/>
      <c r="VNZ139" s="38"/>
      <c r="VOA139" s="38"/>
      <c r="VOB139" s="39"/>
      <c r="VOC139" s="40"/>
      <c r="VOD139" s="41"/>
      <c r="VOE139" s="41"/>
      <c r="VOF139" s="41"/>
      <c r="VOG139" s="42"/>
      <c r="VOH139" s="41"/>
      <c r="VOI139" s="43"/>
      <c r="VOJ139" s="44"/>
      <c r="VOK139" s="41"/>
      <c r="VOL139" s="41"/>
      <c r="VOM139" s="41"/>
      <c r="VON139" s="38"/>
      <c r="VOO139" s="38"/>
      <c r="VOP139" s="38"/>
      <c r="VOQ139" s="38"/>
      <c r="VOR139" s="39"/>
      <c r="VOS139" s="40"/>
      <c r="VOT139" s="41"/>
      <c r="VOU139" s="41"/>
      <c r="VOV139" s="41"/>
      <c r="VOW139" s="42"/>
      <c r="VOX139" s="41"/>
      <c r="VOY139" s="43"/>
      <c r="VOZ139" s="44"/>
      <c r="VPA139" s="41"/>
      <c r="VPB139" s="41"/>
      <c r="VPC139" s="41"/>
      <c r="VPD139" s="38"/>
      <c r="VPE139" s="38"/>
      <c r="VPF139" s="38"/>
      <c r="VPG139" s="38"/>
      <c r="VPH139" s="39"/>
      <c r="VPI139" s="40"/>
      <c r="VPJ139" s="41"/>
      <c r="VPK139" s="41"/>
      <c r="VPL139" s="41"/>
      <c r="VPM139" s="42"/>
      <c r="VPN139" s="41"/>
      <c r="VPO139" s="43"/>
      <c r="VPP139" s="44"/>
      <c r="VPQ139" s="41"/>
      <c r="VPR139" s="41"/>
      <c r="VPS139" s="41"/>
      <c r="VPT139" s="38"/>
      <c r="VPU139" s="38"/>
      <c r="VPV139" s="38"/>
      <c r="VPW139" s="38"/>
      <c r="VPX139" s="39"/>
      <c r="VPY139" s="40"/>
      <c r="VPZ139" s="41"/>
      <c r="VQA139" s="41"/>
      <c r="VQB139" s="41"/>
      <c r="VQC139" s="42"/>
      <c r="VQD139" s="41"/>
      <c r="VQE139" s="43"/>
      <c r="VQF139" s="44"/>
      <c r="VQG139" s="41"/>
      <c r="VQH139" s="41"/>
      <c r="VQI139" s="41"/>
      <c r="VQJ139" s="38"/>
      <c r="VQK139" s="38"/>
      <c r="VQL139" s="38"/>
      <c r="VQM139" s="38"/>
      <c r="VQN139" s="39"/>
      <c r="VQO139" s="40"/>
      <c r="VQP139" s="41"/>
      <c r="VQQ139" s="41"/>
      <c r="VQR139" s="41"/>
      <c r="VQS139" s="42"/>
      <c r="VQT139" s="41"/>
      <c r="VQU139" s="43"/>
      <c r="VQV139" s="44"/>
      <c r="VQW139" s="41"/>
      <c r="VQX139" s="41"/>
      <c r="VQY139" s="41"/>
      <c r="VQZ139" s="38"/>
      <c r="VRA139" s="38"/>
      <c r="VRB139" s="38"/>
      <c r="VRC139" s="38"/>
      <c r="VRD139" s="39"/>
      <c r="VRE139" s="40"/>
      <c r="VRF139" s="41"/>
      <c r="VRG139" s="41"/>
      <c r="VRH139" s="41"/>
      <c r="VRI139" s="42"/>
      <c r="VRJ139" s="41"/>
      <c r="VRK139" s="43"/>
      <c r="VRL139" s="44"/>
      <c r="VRM139" s="41"/>
      <c r="VRN139" s="41"/>
      <c r="VRO139" s="41"/>
      <c r="VRP139" s="38"/>
      <c r="VRQ139" s="38"/>
      <c r="VRR139" s="38"/>
      <c r="VRS139" s="38"/>
      <c r="VRT139" s="39"/>
      <c r="VRU139" s="40"/>
      <c r="VRV139" s="41"/>
      <c r="VRW139" s="41"/>
      <c r="VRX139" s="41"/>
      <c r="VRY139" s="42"/>
      <c r="VRZ139" s="41"/>
      <c r="VSA139" s="43"/>
      <c r="VSB139" s="44"/>
      <c r="VSC139" s="41"/>
      <c r="VSD139" s="41"/>
      <c r="VSE139" s="41"/>
      <c r="VSF139" s="38"/>
      <c r="VSG139" s="38"/>
      <c r="VSH139" s="38"/>
      <c r="VSI139" s="38"/>
      <c r="VSJ139" s="39"/>
      <c r="VSK139" s="40"/>
      <c r="VSL139" s="41"/>
      <c r="VSM139" s="41"/>
      <c r="VSN139" s="41"/>
      <c r="VSO139" s="42"/>
      <c r="VSP139" s="41"/>
      <c r="VSQ139" s="43"/>
      <c r="VSR139" s="44"/>
      <c r="VSS139" s="41"/>
      <c r="VST139" s="41"/>
      <c r="VSU139" s="41"/>
      <c r="VSV139" s="38"/>
      <c r="VSW139" s="38"/>
      <c r="VSX139" s="38"/>
      <c r="VSY139" s="38"/>
      <c r="VSZ139" s="39"/>
      <c r="VTA139" s="40"/>
      <c r="VTB139" s="41"/>
      <c r="VTC139" s="41"/>
      <c r="VTD139" s="41"/>
      <c r="VTE139" s="42"/>
      <c r="VTF139" s="41"/>
      <c r="VTG139" s="43"/>
      <c r="VTH139" s="44"/>
      <c r="VTI139" s="41"/>
      <c r="VTJ139" s="41"/>
      <c r="VTK139" s="41"/>
      <c r="VTL139" s="38"/>
      <c r="VTM139" s="38"/>
      <c r="VTN139" s="38"/>
      <c r="VTO139" s="38"/>
      <c r="VTP139" s="39"/>
      <c r="VTQ139" s="40"/>
      <c r="VTR139" s="41"/>
      <c r="VTS139" s="41"/>
      <c r="VTT139" s="41"/>
      <c r="VTU139" s="42"/>
      <c r="VTV139" s="41"/>
      <c r="VTW139" s="43"/>
      <c r="VTX139" s="44"/>
      <c r="VTY139" s="41"/>
      <c r="VTZ139" s="41"/>
      <c r="VUA139" s="41"/>
      <c r="VUB139" s="38"/>
      <c r="VUC139" s="38"/>
      <c r="VUD139" s="38"/>
      <c r="VUE139" s="38"/>
      <c r="VUF139" s="39"/>
      <c r="VUG139" s="40"/>
      <c r="VUH139" s="41"/>
      <c r="VUI139" s="41"/>
      <c r="VUJ139" s="41"/>
      <c r="VUK139" s="42"/>
      <c r="VUL139" s="41"/>
      <c r="VUM139" s="43"/>
      <c r="VUN139" s="44"/>
      <c r="VUO139" s="41"/>
      <c r="VUP139" s="41"/>
      <c r="VUQ139" s="41"/>
      <c r="VUR139" s="38"/>
      <c r="VUS139" s="38"/>
      <c r="VUT139" s="38"/>
      <c r="VUU139" s="38"/>
      <c r="VUV139" s="39"/>
      <c r="VUW139" s="40"/>
      <c r="VUX139" s="41"/>
      <c r="VUY139" s="41"/>
      <c r="VUZ139" s="41"/>
      <c r="VVA139" s="42"/>
      <c r="VVB139" s="41"/>
      <c r="VVC139" s="43"/>
      <c r="VVD139" s="44"/>
      <c r="VVE139" s="41"/>
      <c r="VVF139" s="41"/>
      <c r="VVG139" s="41"/>
      <c r="VVH139" s="38"/>
      <c r="VVI139" s="38"/>
      <c r="VVJ139" s="38"/>
      <c r="VVK139" s="38"/>
      <c r="VVL139" s="39"/>
      <c r="VVM139" s="40"/>
      <c r="VVN139" s="41"/>
      <c r="VVO139" s="41"/>
      <c r="VVP139" s="41"/>
      <c r="VVQ139" s="42"/>
      <c r="VVR139" s="41"/>
      <c r="VVS139" s="43"/>
      <c r="VVT139" s="44"/>
      <c r="VVU139" s="41"/>
      <c r="VVV139" s="41"/>
      <c r="VVW139" s="41"/>
      <c r="VVX139" s="38"/>
      <c r="VVY139" s="38"/>
      <c r="VVZ139" s="38"/>
      <c r="VWA139" s="38"/>
      <c r="VWB139" s="39"/>
      <c r="VWC139" s="40"/>
      <c r="VWD139" s="41"/>
      <c r="VWE139" s="41"/>
      <c r="VWF139" s="41"/>
      <c r="VWG139" s="42"/>
      <c r="VWH139" s="41"/>
      <c r="VWI139" s="43"/>
      <c r="VWJ139" s="44"/>
      <c r="VWK139" s="41"/>
      <c r="VWL139" s="41"/>
      <c r="VWM139" s="41"/>
      <c r="VWN139" s="38"/>
      <c r="VWO139" s="38"/>
      <c r="VWP139" s="38"/>
      <c r="VWQ139" s="38"/>
      <c r="VWR139" s="39"/>
      <c r="VWS139" s="40"/>
      <c r="VWT139" s="41"/>
      <c r="VWU139" s="41"/>
      <c r="VWV139" s="41"/>
      <c r="VWW139" s="42"/>
      <c r="VWX139" s="41"/>
      <c r="VWY139" s="43"/>
      <c r="VWZ139" s="44"/>
      <c r="VXA139" s="41"/>
      <c r="VXB139" s="41"/>
      <c r="VXC139" s="41"/>
      <c r="VXD139" s="38"/>
      <c r="VXE139" s="38"/>
      <c r="VXF139" s="38"/>
      <c r="VXG139" s="38"/>
      <c r="VXH139" s="39"/>
      <c r="VXI139" s="40"/>
      <c r="VXJ139" s="41"/>
      <c r="VXK139" s="41"/>
      <c r="VXL139" s="41"/>
      <c r="VXM139" s="42"/>
      <c r="VXN139" s="41"/>
      <c r="VXO139" s="43"/>
      <c r="VXP139" s="44"/>
      <c r="VXQ139" s="41"/>
      <c r="VXR139" s="41"/>
      <c r="VXS139" s="41"/>
      <c r="VXT139" s="38"/>
      <c r="VXU139" s="38"/>
      <c r="VXV139" s="38"/>
      <c r="VXW139" s="38"/>
      <c r="VXX139" s="39"/>
      <c r="VXY139" s="40"/>
      <c r="VXZ139" s="41"/>
      <c r="VYA139" s="41"/>
      <c r="VYB139" s="41"/>
      <c r="VYC139" s="42"/>
      <c r="VYD139" s="41"/>
      <c r="VYE139" s="43"/>
      <c r="VYF139" s="44"/>
      <c r="VYG139" s="41"/>
      <c r="VYH139" s="41"/>
      <c r="VYI139" s="41"/>
      <c r="VYJ139" s="38"/>
      <c r="VYK139" s="38"/>
      <c r="VYL139" s="38"/>
      <c r="VYM139" s="38"/>
      <c r="VYN139" s="39"/>
      <c r="VYO139" s="40"/>
      <c r="VYP139" s="41"/>
      <c r="VYQ139" s="41"/>
      <c r="VYR139" s="41"/>
      <c r="VYS139" s="42"/>
      <c r="VYT139" s="41"/>
      <c r="VYU139" s="43"/>
      <c r="VYV139" s="44"/>
      <c r="VYW139" s="41"/>
      <c r="VYX139" s="41"/>
      <c r="VYY139" s="41"/>
      <c r="VYZ139" s="38"/>
      <c r="VZA139" s="38"/>
      <c r="VZB139" s="38"/>
      <c r="VZC139" s="38"/>
      <c r="VZD139" s="39"/>
      <c r="VZE139" s="40"/>
      <c r="VZF139" s="41"/>
      <c r="VZG139" s="41"/>
      <c r="VZH139" s="41"/>
      <c r="VZI139" s="42"/>
      <c r="VZJ139" s="41"/>
      <c r="VZK139" s="43"/>
      <c r="VZL139" s="44"/>
      <c r="VZM139" s="41"/>
      <c r="VZN139" s="41"/>
      <c r="VZO139" s="41"/>
      <c r="VZP139" s="38"/>
      <c r="VZQ139" s="38"/>
      <c r="VZR139" s="38"/>
      <c r="VZS139" s="38"/>
      <c r="VZT139" s="39"/>
      <c r="VZU139" s="40"/>
      <c r="VZV139" s="41"/>
      <c r="VZW139" s="41"/>
      <c r="VZX139" s="41"/>
      <c r="VZY139" s="42"/>
      <c r="VZZ139" s="41"/>
      <c r="WAA139" s="43"/>
      <c r="WAB139" s="44"/>
      <c r="WAC139" s="41"/>
      <c r="WAD139" s="41"/>
      <c r="WAE139" s="41"/>
      <c r="WAF139" s="38"/>
      <c r="WAG139" s="38"/>
      <c r="WAH139" s="38"/>
      <c r="WAI139" s="38"/>
      <c r="WAJ139" s="39"/>
      <c r="WAK139" s="40"/>
      <c r="WAL139" s="41"/>
      <c r="WAM139" s="41"/>
      <c r="WAN139" s="41"/>
      <c r="WAO139" s="42"/>
      <c r="WAP139" s="41"/>
      <c r="WAQ139" s="43"/>
      <c r="WAR139" s="44"/>
      <c r="WAS139" s="41"/>
      <c r="WAT139" s="41"/>
      <c r="WAU139" s="41"/>
      <c r="WAV139" s="38"/>
      <c r="WAW139" s="38"/>
      <c r="WAX139" s="38"/>
      <c r="WAY139" s="38"/>
      <c r="WAZ139" s="39"/>
      <c r="WBA139" s="40"/>
      <c r="WBB139" s="41"/>
      <c r="WBC139" s="41"/>
      <c r="WBD139" s="41"/>
      <c r="WBE139" s="42"/>
      <c r="WBF139" s="41"/>
      <c r="WBG139" s="43"/>
      <c r="WBH139" s="44"/>
      <c r="WBI139" s="41"/>
      <c r="WBJ139" s="41"/>
      <c r="WBK139" s="41"/>
      <c r="WBL139" s="38"/>
      <c r="WBM139" s="38"/>
      <c r="WBN139" s="38"/>
      <c r="WBO139" s="38"/>
      <c r="WBP139" s="39"/>
      <c r="WBQ139" s="40"/>
      <c r="WBR139" s="41"/>
      <c r="WBS139" s="41"/>
      <c r="WBT139" s="41"/>
      <c r="WBU139" s="42"/>
      <c r="WBV139" s="41"/>
      <c r="WBW139" s="43"/>
      <c r="WBX139" s="44"/>
      <c r="WBY139" s="41"/>
      <c r="WBZ139" s="41"/>
      <c r="WCA139" s="41"/>
      <c r="WCB139" s="38"/>
      <c r="WCC139" s="38"/>
      <c r="WCD139" s="38"/>
      <c r="WCE139" s="38"/>
      <c r="WCF139" s="39"/>
      <c r="WCG139" s="40"/>
      <c r="WCH139" s="41"/>
      <c r="WCI139" s="41"/>
      <c r="WCJ139" s="41"/>
      <c r="WCK139" s="42"/>
      <c r="WCL139" s="41"/>
      <c r="WCM139" s="43"/>
      <c r="WCN139" s="44"/>
      <c r="WCO139" s="41"/>
      <c r="WCP139" s="41"/>
      <c r="WCQ139" s="41"/>
      <c r="WCR139" s="38"/>
      <c r="WCS139" s="38"/>
      <c r="WCT139" s="38"/>
      <c r="WCU139" s="38"/>
      <c r="WCV139" s="39"/>
      <c r="WCW139" s="40"/>
      <c r="WCX139" s="41"/>
      <c r="WCY139" s="41"/>
      <c r="WCZ139" s="41"/>
      <c r="WDA139" s="42"/>
      <c r="WDB139" s="41"/>
      <c r="WDC139" s="43"/>
      <c r="WDD139" s="44"/>
      <c r="WDE139" s="41"/>
      <c r="WDF139" s="41"/>
      <c r="WDG139" s="41"/>
      <c r="WDH139" s="38"/>
      <c r="WDI139" s="38"/>
      <c r="WDJ139" s="38"/>
      <c r="WDK139" s="38"/>
      <c r="WDL139" s="39"/>
      <c r="WDM139" s="40"/>
      <c r="WDN139" s="41"/>
      <c r="WDO139" s="41"/>
      <c r="WDP139" s="41"/>
      <c r="WDQ139" s="42"/>
      <c r="WDR139" s="41"/>
      <c r="WDS139" s="43"/>
      <c r="WDT139" s="44"/>
      <c r="WDU139" s="41"/>
      <c r="WDV139" s="41"/>
      <c r="WDW139" s="41"/>
      <c r="WDX139" s="38"/>
      <c r="WDY139" s="38"/>
      <c r="WDZ139" s="38"/>
      <c r="WEA139" s="38"/>
      <c r="WEB139" s="39"/>
      <c r="WEC139" s="40"/>
      <c r="WED139" s="41"/>
      <c r="WEE139" s="41"/>
      <c r="WEF139" s="41"/>
      <c r="WEG139" s="42"/>
      <c r="WEH139" s="41"/>
      <c r="WEI139" s="43"/>
      <c r="WEJ139" s="44"/>
      <c r="WEK139" s="41"/>
      <c r="WEL139" s="41"/>
      <c r="WEM139" s="41"/>
      <c r="WEN139" s="38"/>
      <c r="WEO139" s="38"/>
      <c r="WEP139" s="38"/>
      <c r="WEQ139" s="38"/>
      <c r="WER139" s="39"/>
      <c r="WES139" s="40"/>
      <c r="WET139" s="41"/>
      <c r="WEU139" s="41"/>
      <c r="WEV139" s="41"/>
      <c r="WEW139" s="42"/>
      <c r="WEX139" s="41"/>
      <c r="WEY139" s="43"/>
      <c r="WEZ139" s="44"/>
      <c r="WFA139" s="41"/>
      <c r="WFB139" s="41"/>
      <c r="WFC139" s="41"/>
      <c r="WFD139" s="38"/>
      <c r="WFE139" s="38"/>
      <c r="WFF139" s="38"/>
      <c r="WFG139" s="38"/>
      <c r="WFH139" s="39"/>
      <c r="WFI139" s="40"/>
      <c r="WFJ139" s="41"/>
      <c r="WFK139" s="41"/>
      <c r="WFL139" s="41"/>
      <c r="WFM139" s="42"/>
      <c r="WFN139" s="41"/>
      <c r="WFO139" s="43"/>
      <c r="WFP139" s="44"/>
      <c r="WFQ139" s="41"/>
      <c r="WFR139" s="41"/>
      <c r="WFS139" s="41"/>
      <c r="WFT139" s="38"/>
      <c r="WFU139" s="38"/>
      <c r="WFV139" s="38"/>
      <c r="WFW139" s="38"/>
      <c r="WFX139" s="39"/>
      <c r="WFY139" s="40"/>
      <c r="WFZ139" s="41"/>
      <c r="WGA139" s="41"/>
      <c r="WGB139" s="41"/>
      <c r="WGC139" s="42"/>
      <c r="WGD139" s="41"/>
      <c r="WGE139" s="43"/>
      <c r="WGF139" s="44"/>
      <c r="WGG139" s="41"/>
      <c r="WGH139" s="41"/>
      <c r="WGI139" s="41"/>
      <c r="WGJ139" s="38"/>
      <c r="WGK139" s="38"/>
      <c r="WGL139" s="38"/>
      <c r="WGM139" s="38"/>
      <c r="WGN139" s="39"/>
      <c r="WGO139" s="40"/>
      <c r="WGP139" s="41"/>
      <c r="WGQ139" s="41"/>
      <c r="WGR139" s="41"/>
      <c r="WGS139" s="42"/>
      <c r="WGT139" s="41"/>
      <c r="WGU139" s="43"/>
      <c r="WGV139" s="44"/>
      <c r="WGW139" s="41"/>
      <c r="WGX139" s="41"/>
      <c r="WGY139" s="41"/>
      <c r="WGZ139" s="38"/>
      <c r="WHA139" s="38"/>
      <c r="WHB139" s="38"/>
      <c r="WHC139" s="38"/>
      <c r="WHD139" s="39"/>
      <c r="WHE139" s="40"/>
      <c r="WHF139" s="41"/>
      <c r="WHG139" s="41"/>
      <c r="WHH139" s="41"/>
      <c r="WHI139" s="42"/>
      <c r="WHJ139" s="41"/>
      <c r="WHK139" s="43"/>
      <c r="WHL139" s="44"/>
      <c r="WHM139" s="41"/>
      <c r="WHN139" s="41"/>
      <c r="WHO139" s="41"/>
      <c r="WHP139" s="38"/>
      <c r="WHQ139" s="38"/>
      <c r="WHR139" s="38"/>
      <c r="WHS139" s="38"/>
      <c r="WHT139" s="39"/>
      <c r="WHU139" s="40"/>
      <c r="WHV139" s="41"/>
      <c r="WHW139" s="41"/>
      <c r="WHX139" s="41"/>
      <c r="WHY139" s="42"/>
      <c r="WHZ139" s="41"/>
      <c r="WIA139" s="43"/>
      <c r="WIB139" s="44"/>
      <c r="WIC139" s="41"/>
      <c r="WID139" s="41"/>
      <c r="WIE139" s="41"/>
      <c r="WIF139" s="38"/>
      <c r="WIG139" s="38"/>
      <c r="WIH139" s="38"/>
      <c r="WII139" s="38"/>
      <c r="WIJ139" s="39"/>
      <c r="WIK139" s="40"/>
      <c r="WIL139" s="41"/>
      <c r="WIM139" s="41"/>
      <c r="WIN139" s="41"/>
      <c r="WIO139" s="42"/>
      <c r="WIP139" s="41"/>
      <c r="WIQ139" s="43"/>
      <c r="WIR139" s="44"/>
      <c r="WIS139" s="41"/>
      <c r="WIT139" s="41"/>
      <c r="WIU139" s="41"/>
      <c r="WIV139" s="38"/>
      <c r="WIW139" s="38"/>
      <c r="WIX139" s="38"/>
      <c r="WIY139" s="38"/>
      <c r="WIZ139" s="39"/>
      <c r="WJA139" s="40"/>
      <c r="WJB139" s="41"/>
      <c r="WJC139" s="41"/>
      <c r="WJD139" s="41"/>
      <c r="WJE139" s="42"/>
      <c r="WJF139" s="41"/>
      <c r="WJG139" s="43"/>
      <c r="WJH139" s="44"/>
      <c r="WJI139" s="41"/>
      <c r="WJJ139" s="41"/>
      <c r="WJK139" s="41"/>
      <c r="WJL139" s="38"/>
      <c r="WJM139" s="38"/>
      <c r="WJN139" s="38"/>
      <c r="WJO139" s="38"/>
      <c r="WJP139" s="39"/>
      <c r="WJQ139" s="40"/>
      <c r="WJR139" s="41"/>
      <c r="WJS139" s="41"/>
      <c r="WJT139" s="41"/>
      <c r="WJU139" s="42"/>
      <c r="WJV139" s="41"/>
      <c r="WJW139" s="43"/>
      <c r="WJX139" s="44"/>
      <c r="WJY139" s="41"/>
      <c r="WJZ139" s="41"/>
      <c r="WKA139" s="41"/>
      <c r="WKB139" s="38"/>
      <c r="WKC139" s="38"/>
      <c r="WKD139" s="38"/>
      <c r="WKE139" s="38"/>
      <c r="WKF139" s="39"/>
      <c r="WKG139" s="40"/>
      <c r="WKH139" s="41"/>
      <c r="WKI139" s="41"/>
      <c r="WKJ139" s="41"/>
      <c r="WKK139" s="42"/>
      <c r="WKL139" s="41"/>
      <c r="WKM139" s="43"/>
      <c r="WKN139" s="44"/>
      <c r="WKO139" s="41"/>
      <c r="WKP139" s="41"/>
      <c r="WKQ139" s="41"/>
      <c r="WKR139" s="38"/>
      <c r="WKS139" s="38"/>
      <c r="WKT139" s="38"/>
      <c r="WKU139" s="38"/>
      <c r="WKV139" s="39"/>
      <c r="WKW139" s="40"/>
      <c r="WKX139" s="41"/>
      <c r="WKY139" s="41"/>
      <c r="WKZ139" s="41"/>
      <c r="WLA139" s="42"/>
      <c r="WLB139" s="41"/>
      <c r="WLC139" s="43"/>
      <c r="WLD139" s="44"/>
      <c r="WLE139" s="41"/>
      <c r="WLF139" s="41"/>
      <c r="WLG139" s="41"/>
      <c r="WLH139" s="38"/>
      <c r="WLI139" s="38"/>
      <c r="WLJ139" s="38"/>
      <c r="WLK139" s="38"/>
      <c r="WLL139" s="39"/>
      <c r="WLM139" s="40"/>
      <c r="WLN139" s="41"/>
      <c r="WLO139" s="41"/>
      <c r="WLP139" s="41"/>
      <c r="WLQ139" s="42"/>
      <c r="WLR139" s="41"/>
      <c r="WLS139" s="43"/>
      <c r="WLT139" s="44"/>
      <c r="WLU139" s="41"/>
      <c r="WLV139" s="41"/>
      <c r="WLW139" s="41"/>
      <c r="WLX139" s="38"/>
      <c r="WLY139" s="38"/>
      <c r="WLZ139" s="38"/>
      <c r="WMA139" s="38"/>
      <c r="WMB139" s="39"/>
      <c r="WMC139" s="40"/>
      <c r="WMD139" s="41"/>
      <c r="WME139" s="41"/>
      <c r="WMF139" s="41"/>
      <c r="WMG139" s="42"/>
      <c r="WMH139" s="41"/>
      <c r="WMI139" s="43"/>
      <c r="WMJ139" s="44"/>
      <c r="WMK139" s="41"/>
      <c r="WML139" s="41"/>
      <c r="WMM139" s="41"/>
      <c r="WMN139" s="38"/>
      <c r="WMO139" s="38"/>
      <c r="WMP139" s="38"/>
      <c r="WMQ139" s="38"/>
      <c r="WMR139" s="39"/>
      <c r="WMS139" s="40"/>
      <c r="WMT139" s="41"/>
      <c r="WMU139" s="41"/>
      <c r="WMV139" s="41"/>
      <c r="WMW139" s="42"/>
      <c r="WMX139" s="41"/>
      <c r="WMY139" s="43"/>
      <c r="WMZ139" s="44"/>
      <c r="WNA139" s="41"/>
      <c r="WNB139" s="41"/>
      <c r="WNC139" s="41"/>
      <c r="WND139" s="38"/>
      <c r="WNE139" s="38"/>
      <c r="WNF139" s="38"/>
      <c r="WNG139" s="38"/>
      <c r="WNH139" s="39"/>
      <c r="WNI139" s="40"/>
      <c r="WNJ139" s="41"/>
      <c r="WNK139" s="41"/>
      <c r="WNL139" s="41"/>
      <c r="WNM139" s="42"/>
      <c r="WNN139" s="41"/>
      <c r="WNO139" s="43"/>
      <c r="WNP139" s="44"/>
      <c r="WNQ139" s="41"/>
      <c r="WNR139" s="41"/>
      <c r="WNS139" s="41"/>
      <c r="WNT139" s="38"/>
      <c r="WNU139" s="38"/>
      <c r="WNV139" s="38"/>
      <c r="WNW139" s="38"/>
      <c r="WNX139" s="39"/>
      <c r="WNY139" s="40"/>
      <c r="WNZ139" s="41"/>
      <c r="WOA139" s="41"/>
      <c r="WOB139" s="41"/>
      <c r="WOC139" s="42"/>
      <c r="WOD139" s="41"/>
      <c r="WOE139" s="43"/>
      <c r="WOF139" s="44"/>
      <c r="WOG139" s="41"/>
      <c r="WOH139" s="41"/>
      <c r="WOI139" s="41"/>
      <c r="WOJ139" s="38"/>
      <c r="WOK139" s="38"/>
      <c r="WOL139" s="38"/>
      <c r="WOM139" s="38"/>
      <c r="WON139" s="39"/>
      <c r="WOO139" s="40"/>
      <c r="WOP139" s="41"/>
      <c r="WOQ139" s="41"/>
      <c r="WOR139" s="41"/>
      <c r="WOS139" s="42"/>
      <c r="WOT139" s="41"/>
      <c r="WOU139" s="43"/>
      <c r="WOV139" s="44"/>
      <c r="WOW139" s="41"/>
      <c r="WOX139" s="41"/>
      <c r="WOY139" s="41"/>
      <c r="WOZ139" s="38"/>
      <c r="WPA139" s="38"/>
      <c r="WPB139" s="38"/>
      <c r="WPC139" s="38"/>
      <c r="WPD139" s="39"/>
      <c r="WPE139" s="40"/>
      <c r="WPF139" s="41"/>
      <c r="WPG139" s="41"/>
      <c r="WPH139" s="41"/>
      <c r="WPI139" s="42"/>
      <c r="WPJ139" s="41"/>
      <c r="WPK139" s="43"/>
      <c r="WPL139" s="44"/>
      <c r="WPM139" s="41"/>
      <c r="WPN139" s="41"/>
      <c r="WPO139" s="41"/>
      <c r="WPP139" s="38"/>
      <c r="WPQ139" s="38"/>
      <c r="WPR139" s="38"/>
      <c r="WPS139" s="38"/>
      <c r="WPT139" s="39"/>
      <c r="WPU139" s="40"/>
      <c r="WPV139" s="41"/>
      <c r="WPW139" s="41"/>
      <c r="WPX139" s="41"/>
      <c r="WPY139" s="42"/>
      <c r="WPZ139" s="41"/>
      <c r="WQA139" s="43"/>
      <c r="WQB139" s="44"/>
      <c r="WQC139" s="41"/>
      <c r="WQD139" s="41"/>
      <c r="WQE139" s="41"/>
      <c r="WQF139" s="38"/>
      <c r="WQG139" s="38"/>
      <c r="WQH139" s="38"/>
      <c r="WQI139" s="38"/>
      <c r="WQJ139" s="39"/>
      <c r="WQK139" s="40"/>
      <c r="WQL139" s="41"/>
      <c r="WQM139" s="41"/>
      <c r="WQN139" s="41"/>
      <c r="WQO139" s="42"/>
      <c r="WQP139" s="41"/>
      <c r="WQQ139" s="43"/>
      <c r="WQR139" s="44"/>
      <c r="WQS139" s="41"/>
      <c r="WQT139" s="41"/>
      <c r="WQU139" s="41"/>
      <c r="WQV139" s="38"/>
      <c r="WQW139" s="38"/>
      <c r="WQX139" s="38"/>
      <c r="WQY139" s="38"/>
      <c r="WQZ139" s="39"/>
      <c r="WRA139" s="40"/>
      <c r="WRB139" s="41"/>
      <c r="WRC139" s="41"/>
      <c r="WRD139" s="41"/>
      <c r="WRE139" s="42"/>
      <c r="WRF139" s="41"/>
      <c r="WRG139" s="43"/>
      <c r="WRH139" s="44"/>
      <c r="WRI139" s="41"/>
      <c r="WRJ139" s="41"/>
      <c r="WRK139" s="41"/>
      <c r="WRL139" s="38"/>
      <c r="WRM139" s="38"/>
      <c r="WRN139" s="38"/>
      <c r="WRO139" s="38"/>
      <c r="WRP139" s="39"/>
      <c r="WRQ139" s="40"/>
      <c r="WRR139" s="41"/>
      <c r="WRS139" s="41"/>
      <c r="WRT139" s="41"/>
      <c r="WRU139" s="42"/>
      <c r="WRV139" s="41"/>
      <c r="WRW139" s="43"/>
      <c r="WRX139" s="44"/>
      <c r="WRY139" s="41"/>
      <c r="WRZ139" s="41"/>
      <c r="WSA139" s="41"/>
      <c r="WSB139" s="38"/>
      <c r="WSC139" s="38"/>
      <c r="WSD139" s="38"/>
      <c r="WSE139" s="38"/>
      <c r="WSF139" s="39"/>
      <c r="WSG139" s="40"/>
      <c r="WSH139" s="41"/>
      <c r="WSI139" s="41"/>
      <c r="WSJ139" s="41"/>
      <c r="WSK139" s="42"/>
      <c r="WSL139" s="41"/>
      <c r="WSM139" s="43"/>
      <c r="WSN139" s="44"/>
      <c r="WSO139" s="41"/>
      <c r="WSP139" s="41"/>
      <c r="WSQ139" s="41"/>
      <c r="WSR139" s="38"/>
      <c r="WSS139" s="38"/>
      <c r="WST139" s="38"/>
      <c r="WSU139" s="38"/>
      <c r="WSV139" s="39"/>
      <c r="WSW139" s="40"/>
      <c r="WSX139" s="41"/>
      <c r="WSY139" s="41"/>
      <c r="WSZ139" s="41"/>
      <c r="WTA139" s="42"/>
      <c r="WTB139" s="41"/>
      <c r="WTC139" s="43"/>
      <c r="WTD139" s="44"/>
      <c r="WTE139" s="41"/>
      <c r="WTF139" s="41"/>
      <c r="WTG139" s="41"/>
      <c r="WTH139" s="38"/>
      <c r="WTI139" s="38"/>
      <c r="WTJ139" s="38"/>
      <c r="WTK139" s="38"/>
      <c r="WTL139" s="39"/>
      <c r="WTM139" s="40"/>
      <c r="WTN139" s="41"/>
      <c r="WTO139" s="41"/>
      <c r="WTP139" s="41"/>
      <c r="WTQ139" s="42"/>
      <c r="WTR139" s="41"/>
      <c r="WTS139" s="43"/>
      <c r="WTT139" s="44"/>
      <c r="WTU139" s="41"/>
      <c r="WTV139" s="41"/>
      <c r="WTW139" s="41"/>
      <c r="WTX139" s="38"/>
      <c r="WTY139" s="38"/>
      <c r="WTZ139" s="38"/>
      <c r="WUA139" s="38"/>
      <c r="WUB139" s="39"/>
      <c r="WUC139" s="40"/>
      <c r="WUD139" s="41"/>
      <c r="WUE139" s="41"/>
      <c r="WUF139" s="41"/>
      <c r="WUG139" s="42"/>
      <c r="WUH139" s="41"/>
      <c r="WUI139" s="43"/>
      <c r="WUJ139" s="44"/>
      <c r="WUK139" s="41"/>
      <c r="WUL139" s="41"/>
      <c r="WUM139" s="41"/>
      <c r="WUN139" s="38"/>
      <c r="WUO139" s="38"/>
      <c r="WUP139" s="38"/>
      <c r="WUQ139" s="38"/>
      <c r="WUR139" s="39"/>
      <c r="WUS139" s="40"/>
      <c r="WUT139" s="41"/>
      <c r="WUU139" s="41"/>
      <c r="WUV139" s="41"/>
      <c r="WUW139" s="42"/>
      <c r="WUX139" s="41"/>
      <c r="WUY139" s="43"/>
      <c r="WUZ139" s="44"/>
      <c r="WVA139" s="41"/>
      <c r="WVB139" s="41"/>
      <c r="WVC139" s="41"/>
      <c r="WVD139" s="38"/>
      <c r="WVE139" s="38"/>
      <c r="WVF139" s="38"/>
      <c r="WVG139" s="38"/>
      <c r="WVH139" s="39"/>
      <c r="WVI139" s="40"/>
      <c r="WVJ139" s="41"/>
      <c r="WVK139" s="41"/>
      <c r="WVL139" s="41"/>
      <c r="WVM139" s="42"/>
      <c r="WVN139" s="41"/>
      <c r="WVO139" s="43"/>
      <c r="WVP139" s="44"/>
      <c r="WVQ139" s="41"/>
      <c r="WVR139" s="41"/>
      <c r="WVS139" s="41"/>
      <c r="WVT139" s="38"/>
      <c r="WVU139" s="38"/>
      <c r="WVV139" s="38"/>
      <c r="WVW139" s="38"/>
      <c r="WVX139" s="39"/>
      <c r="WVY139" s="40"/>
      <c r="WVZ139" s="41"/>
      <c r="WWA139" s="41"/>
      <c r="WWB139" s="41"/>
      <c r="WWC139" s="42"/>
      <c r="WWD139" s="41"/>
      <c r="WWE139" s="43"/>
      <c r="WWF139" s="44"/>
      <c r="WWG139" s="41"/>
      <c r="WWH139" s="41"/>
      <c r="WWI139" s="41"/>
      <c r="WWJ139" s="38"/>
      <c r="WWK139" s="38"/>
      <c r="WWL139" s="38"/>
      <c r="WWM139" s="38"/>
      <c r="WWN139" s="39"/>
      <c r="WWO139" s="40"/>
      <c r="WWP139" s="41"/>
      <c r="WWQ139" s="41"/>
      <c r="WWR139" s="41"/>
      <c r="WWS139" s="42"/>
      <c r="WWT139" s="41"/>
      <c r="WWU139" s="43"/>
      <c r="WWV139" s="44"/>
      <c r="WWW139" s="41"/>
      <c r="WWX139" s="41"/>
      <c r="WWY139" s="41"/>
      <c r="WWZ139" s="38"/>
      <c r="WXA139" s="38"/>
      <c r="WXB139" s="38"/>
      <c r="WXC139" s="38"/>
      <c r="WXD139" s="39"/>
      <c r="WXE139" s="40"/>
      <c r="WXF139" s="41"/>
      <c r="WXG139" s="41"/>
      <c r="WXH139" s="41"/>
      <c r="WXI139" s="42"/>
      <c r="WXJ139" s="41"/>
      <c r="WXK139" s="43"/>
      <c r="WXL139" s="44"/>
      <c r="WXM139" s="41"/>
      <c r="WXN139" s="41"/>
      <c r="WXO139" s="41"/>
      <c r="WXP139" s="38"/>
      <c r="WXQ139" s="38"/>
      <c r="WXR139" s="38"/>
      <c r="WXS139" s="38"/>
      <c r="WXT139" s="39"/>
      <c r="WXU139" s="40"/>
      <c r="WXV139" s="41"/>
      <c r="WXW139" s="41"/>
      <c r="WXX139" s="41"/>
      <c r="WXY139" s="42"/>
      <c r="WXZ139" s="41"/>
      <c r="WYA139" s="43"/>
      <c r="WYB139" s="44"/>
      <c r="WYC139" s="41"/>
      <c r="WYD139" s="41"/>
      <c r="WYE139" s="41"/>
      <c r="WYF139" s="38"/>
      <c r="WYG139" s="38"/>
      <c r="WYH139" s="38"/>
      <c r="WYI139" s="38"/>
      <c r="WYJ139" s="39"/>
      <c r="WYK139" s="40"/>
      <c r="WYL139" s="41"/>
      <c r="WYM139" s="41"/>
      <c r="WYN139" s="41"/>
      <c r="WYO139" s="42"/>
      <c r="WYP139" s="41"/>
      <c r="WYQ139" s="43"/>
      <c r="WYR139" s="44"/>
      <c r="WYS139" s="41"/>
      <c r="WYT139" s="41"/>
      <c r="WYU139" s="41"/>
      <c r="WYV139" s="38"/>
      <c r="WYW139" s="38"/>
      <c r="WYX139" s="38"/>
      <c r="WYY139" s="38"/>
      <c r="WYZ139" s="39"/>
      <c r="WZA139" s="40"/>
      <c r="WZB139" s="41"/>
      <c r="WZC139" s="41"/>
      <c r="WZD139" s="41"/>
      <c r="WZE139" s="42"/>
      <c r="WZF139" s="41"/>
      <c r="WZG139" s="43"/>
      <c r="WZH139" s="44"/>
      <c r="WZI139" s="41"/>
      <c r="WZJ139" s="41"/>
      <c r="WZK139" s="41"/>
      <c r="WZL139" s="38"/>
      <c r="WZM139" s="38"/>
      <c r="WZN139" s="38"/>
      <c r="WZO139" s="38"/>
      <c r="WZP139" s="39"/>
      <c r="WZQ139" s="40"/>
      <c r="WZR139" s="41"/>
      <c r="WZS139" s="41"/>
      <c r="WZT139" s="41"/>
      <c r="WZU139" s="42"/>
      <c r="WZV139" s="41"/>
      <c r="WZW139" s="43"/>
      <c r="WZX139" s="44"/>
      <c r="WZY139" s="41"/>
      <c r="WZZ139" s="41"/>
      <c r="XAA139" s="41"/>
      <c r="XAB139" s="38"/>
      <c r="XAC139" s="38"/>
      <c r="XAD139" s="38"/>
      <c r="XAE139" s="38"/>
      <c r="XAF139" s="39"/>
      <c r="XAG139" s="40"/>
      <c r="XAH139" s="41"/>
      <c r="XAI139" s="41"/>
      <c r="XAJ139" s="41"/>
      <c r="XAK139" s="42"/>
      <c r="XAL139" s="41"/>
      <c r="XAM139" s="43"/>
      <c r="XAN139" s="44"/>
      <c r="XAO139" s="41"/>
      <c r="XAP139" s="41"/>
      <c r="XAQ139" s="41"/>
      <c r="XAR139" s="38"/>
      <c r="XAS139" s="38"/>
      <c r="XAT139" s="38"/>
      <c r="XAU139" s="38"/>
      <c r="XAV139" s="39"/>
      <c r="XAW139" s="40"/>
      <c r="XAX139" s="41"/>
      <c r="XAY139" s="41"/>
      <c r="XAZ139" s="41"/>
      <c r="XBA139" s="42"/>
      <c r="XBB139" s="41"/>
      <c r="XBC139" s="43"/>
      <c r="XBD139" s="44"/>
      <c r="XBE139" s="41"/>
      <c r="XBF139" s="41"/>
      <c r="XBG139" s="41"/>
      <c r="XBH139" s="38"/>
      <c r="XBI139" s="38"/>
      <c r="XBJ139" s="38"/>
      <c r="XBK139" s="38"/>
      <c r="XBL139" s="39"/>
    </row>
    <row r="140" spans="1:16288" s="36" customFormat="1" ht="27" x14ac:dyDescent="0.25">
      <c r="A140" s="24" t="s">
        <v>13</v>
      </c>
      <c r="B140" s="17" t="s">
        <v>17</v>
      </c>
      <c r="C140" s="20">
        <v>55500000</v>
      </c>
      <c r="D140" s="11" t="s">
        <v>263</v>
      </c>
      <c r="E140" s="19" t="s">
        <v>23</v>
      </c>
      <c r="F140" s="20">
        <v>180199502</v>
      </c>
      <c r="G140" s="20" t="s">
        <v>265</v>
      </c>
      <c r="H140" s="8" t="s">
        <v>266</v>
      </c>
      <c r="I140" s="21" t="s">
        <v>267</v>
      </c>
      <c r="J140" s="22" t="s">
        <v>264</v>
      </c>
      <c r="K140" s="23">
        <v>2400</v>
      </c>
      <c r="L140" s="23">
        <v>2400</v>
      </c>
      <c r="M140" s="19" t="s">
        <v>223</v>
      </c>
    </row>
    <row r="141" spans="1:16288" s="45" customFormat="1" ht="36" x14ac:dyDescent="0.2">
      <c r="A141" s="24" t="s">
        <v>13</v>
      </c>
      <c r="B141" s="17" t="s">
        <v>17</v>
      </c>
      <c r="C141" s="20">
        <v>85100000</v>
      </c>
      <c r="D141" s="11" t="s">
        <v>268</v>
      </c>
      <c r="E141" s="19" t="s">
        <v>15</v>
      </c>
      <c r="F141" s="20">
        <v>180017668</v>
      </c>
      <c r="G141" s="20" t="s">
        <v>270</v>
      </c>
      <c r="H141" s="8" t="s">
        <v>18</v>
      </c>
      <c r="I141" s="21">
        <v>212153756</v>
      </c>
      <c r="J141" s="22" t="s">
        <v>269</v>
      </c>
      <c r="K141" s="23">
        <v>204000</v>
      </c>
      <c r="L141" s="23"/>
      <c r="M141" s="19" t="s">
        <v>34</v>
      </c>
      <c r="N141" s="38"/>
      <c r="O141" s="38"/>
      <c r="P141" s="39"/>
      <c r="Q141" s="40"/>
      <c r="R141" s="41"/>
      <c r="S141" s="41"/>
      <c r="T141" s="41"/>
      <c r="U141" s="42"/>
      <c r="V141" s="41"/>
      <c r="W141" s="43"/>
      <c r="X141" s="44"/>
      <c r="Y141" s="41"/>
      <c r="Z141" s="41"/>
      <c r="AA141" s="41"/>
      <c r="AB141" s="38"/>
      <c r="AC141" s="38"/>
      <c r="AD141" s="38"/>
      <c r="AE141" s="38"/>
      <c r="AF141" s="39"/>
      <c r="AG141" s="40"/>
      <c r="AH141" s="41"/>
      <c r="AI141" s="41"/>
      <c r="AJ141" s="41"/>
      <c r="AK141" s="42"/>
      <c r="AL141" s="41"/>
      <c r="AM141" s="43"/>
      <c r="AN141" s="44"/>
      <c r="AO141" s="41"/>
      <c r="AP141" s="41"/>
      <c r="AQ141" s="41"/>
      <c r="AR141" s="38"/>
      <c r="AS141" s="38"/>
      <c r="AT141" s="38"/>
      <c r="AU141" s="38"/>
      <c r="AV141" s="39"/>
      <c r="AW141" s="40"/>
      <c r="AX141" s="41"/>
      <c r="AY141" s="41"/>
      <c r="AZ141" s="41"/>
      <c r="BA141" s="42"/>
      <c r="BB141" s="41"/>
      <c r="BC141" s="43"/>
      <c r="BD141" s="44"/>
      <c r="BE141" s="41"/>
      <c r="BF141" s="41"/>
      <c r="BG141" s="41"/>
      <c r="BH141" s="38"/>
      <c r="BI141" s="38"/>
      <c r="BJ141" s="38"/>
      <c r="BK141" s="38"/>
      <c r="BL141" s="39"/>
      <c r="BM141" s="40"/>
      <c r="BN141" s="41"/>
      <c r="BO141" s="41"/>
      <c r="BP141" s="41"/>
      <c r="BQ141" s="42"/>
      <c r="BR141" s="41"/>
      <c r="BS141" s="43"/>
      <c r="BT141" s="44"/>
      <c r="BU141" s="41"/>
      <c r="BV141" s="41"/>
      <c r="BW141" s="41"/>
      <c r="BX141" s="38"/>
      <c r="BY141" s="38"/>
      <c r="BZ141" s="38"/>
      <c r="CA141" s="38"/>
      <c r="CB141" s="39"/>
      <c r="CC141" s="40"/>
      <c r="CD141" s="41"/>
      <c r="CE141" s="41"/>
      <c r="CF141" s="41"/>
      <c r="CG141" s="42"/>
      <c r="CH141" s="41"/>
      <c r="CI141" s="43"/>
      <c r="CJ141" s="44"/>
      <c r="CK141" s="41"/>
      <c r="CL141" s="41"/>
      <c r="CM141" s="41"/>
      <c r="CN141" s="38"/>
      <c r="CO141" s="38"/>
      <c r="CP141" s="38"/>
      <c r="CQ141" s="38"/>
      <c r="CR141" s="39"/>
      <c r="CS141" s="40"/>
      <c r="CT141" s="41"/>
      <c r="CU141" s="41"/>
      <c r="CV141" s="41"/>
      <c r="CW141" s="42"/>
      <c r="CX141" s="41"/>
      <c r="CY141" s="43"/>
      <c r="CZ141" s="44"/>
      <c r="DA141" s="41"/>
      <c r="DB141" s="41"/>
      <c r="DC141" s="41"/>
      <c r="DD141" s="38"/>
      <c r="DE141" s="38"/>
      <c r="DF141" s="38"/>
      <c r="DG141" s="38"/>
      <c r="DH141" s="39"/>
      <c r="DI141" s="40"/>
      <c r="DJ141" s="41"/>
      <c r="DK141" s="41"/>
      <c r="DL141" s="41"/>
      <c r="DM141" s="42"/>
      <c r="DN141" s="41"/>
      <c r="DO141" s="43"/>
      <c r="DP141" s="44"/>
      <c r="DQ141" s="41"/>
      <c r="DR141" s="41"/>
      <c r="DS141" s="41"/>
      <c r="DT141" s="38"/>
      <c r="DU141" s="38"/>
      <c r="DV141" s="38"/>
      <c r="DW141" s="38"/>
      <c r="DX141" s="39"/>
      <c r="DY141" s="40"/>
      <c r="DZ141" s="41"/>
      <c r="EA141" s="41"/>
      <c r="EB141" s="41"/>
      <c r="EC141" s="42"/>
      <c r="ED141" s="41"/>
      <c r="EE141" s="43"/>
      <c r="EF141" s="44"/>
      <c r="EG141" s="41"/>
      <c r="EH141" s="41"/>
      <c r="EI141" s="41"/>
      <c r="EJ141" s="38"/>
      <c r="EK141" s="38"/>
      <c r="EL141" s="38"/>
      <c r="EM141" s="38"/>
      <c r="EN141" s="39"/>
      <c r="EO141" s="40"/>
      <c r="EP141" s="41"/>
      <c r="EQ141" s="41"/>
      <c r="ER141" s="41"/>
      <c r="ES141" s="42"/>
      <c r="ET141" s="41"/>
      <c r="EU141" s="43"/>
      <c r="EV141" s="44"/>
      <c r="EW141" s="41"/>
      <c r="EX141" s="41"/>
      <c r="EY141" s="41"/>
      <c r="EZ141" s="38"/>
      <c r="FA141" s="38"/>
      <c r="FB141" s="38"/>
      <c r="FC141" s="38"/>
      <c r="FD141" s="39"/>
      <c r="FE141" s="40"/>
      <c r="FF141" s="41"/>
      <c r="FG141" s="41"/>
      <c r="FH141" s="41"/>
      <c r="FI141" s="42"/>
      <c r="FJ141" s="41"/>
      <c r="FK141" s="43"/>
      <c r="FL141" s="44"/>
      <c r="FM141" s="41"/>
      <c r="FN141" s="41"/>
      <c r="FO141" s="41"/>
      <c r="FP141" s="38"/>
      <c r="FQ141" s="38"/>
      <c r="FR141" s="38"/>
      <c r="FS141" s="38"/>
      <c r="FT141" s="39"/>
      <c r="FU141" s="40"/>
      <c r="FV141" s="41"/>
      <c r="FW141" s="41"/>
      <c r="FX141" s="41"/>
      <c r="FY141" s="42"/>
      <c r="FZ141" s="41"/>
      <c r="GA141" s="43"/>
      <c r="GB141" s="44"/>
      <c r="GC141" s="41"/>
      <c r="GD141" s="41"/>
      <c r="GE141" s="41"/>
      <c r="GF141" s="38"/>
      <c r="GG141" s="38"/>
      <c r="GH141" s="38"/>
      <c r="GI141" s="38"/>
      <c r="GJ141" s="39"/>
      <c r="GK141" s="40"/>
      <c r="GL141" s="41"/>
      <c r="GM141" s="41"/>
      <c r="GN141" s="41"/>
      <c r="GO141" s="42"/>
      <c r="GP141" s="41"/>
      <c r="GQ141" s="43"/>
      <c r="GR141" s="44"/>
      <c r="GS141" s="41"/>
      <c r="GT141" s="41"/>
      <c r="GU141" s="41"/>
      <c r="GV141" s="38"/>
      <c r="GW141" s="38"/>
      <c r="GX141" s="38"/>
      <c r="GY141" s="38"/>
      <c r="GZ141" s="39"/>
      <c r="HA141" s="40"/>
      <c r="HB141" s="41"/>
      <c r="HC141" s="41"/>
      <c r="HD141" s="41"/>
      <c r="HE141" s="42"/>
      <c r="HF141" s="41"/>
      <c r="HG141" s="43"/>
      <c r="HH141" s="44"/>
      <c r="HI141" s="41"/>
      <c r="HJ141" s="41"/>
      <c r="HK141" s="41"/>
      <c r="HL141" s="38"/>
      <c r="HM141" s="38"/>
      <c r="HN141" s="38"/>
      <c r="HO141" s="38"/>
      <c r="HP141" s="39"/>
      <c r="HQ141" s="40"/>
      <c r="HR141" s="41"/>
      <c r="HS141" s="41"/>
      <c r="HT141" s="41"/>
      <c r="HU141" s="42"/>
      <c r="HV141" s="41"/>
      <c r="HW141" s="43"/>
      <c r="HX141" s="44"/>
      <c r="HY141" s="41"/>
      <c r="HZ141" s="41"/>
      <c r="IA141" s="41"/>
      <c r="IB141" s="38"/>
      <c r="IC141" s="38"/>
      <c r="ID141" s="38"/>
      <c r="IE141" s="38"/>
      <c r="IF141" s="39"/>
      <c r="IG141" s="40"/>
      <c r="IH141" s="41"/>
      <c r="II141" s="41"/>
      <c r="IJ141" s="41"/>
      <c r="IK141" s="42"/>
      <c r="IL141" s="41"/>
      <c r="IM141" s="43"/>
      <c r="IN141" s="44"/>
      <c r="IO141" s="41"/>
      <c r="IP141" s="41"/>
      <c r="IQ141" s="41"/>
      <c r="IR141" s="38"/>
      <c r="IS141" s="38"/>
      <c r="IT141" s="38"/>
      <c r="IU141" s="38"/>
      <c r="IV141" s="39"/>
      <c r="IW141" s="40"/>
      <c r="IX141" s="41"/>
      <c r="IY141" s="41"/>
      <c r="IZ141" s="41"/>
      <c r="JA141" s="42"/>
      <c r="JB141" s="41"/>
      <c r="JC141" s="43"/>
      <c r="JD141" s="44"/>
      <c r="JE141" s="41"/>
      <c r="JF141" s="41"/>
      <c r="JG141" s="41"/>
      <c r="JH141" s="38"/>
      <c r="JI141" s="38"/>
      <c r="JJ141" s="38"/>
      <c r="JK141" s="38"/>
      <c r="JL141" s="39"/>
      <c r="JM141" s="40"/>
      <c r="JN141" s="41"/>
      <c r="JO141" s="41"/>
      <c r="JP141" s="41"/>
      <c r="JQ141" s="42"/>
      <c r="JR141" s="41"/>
      <c r="JS141" s="43"/>
      <c r="JT141" s="44"/>
      <c r="JU141" s="41"/>
      <c r="JV141" s="41"/>
      <c r="JW141" s="41"/>
      <c r="JX141" s="38"/>
      <c r="JY141" s="38"/>
      <c r="JZ141" s="38"/>
      <c r="KA141" s="38"/>
      <c r="KB141" s="39"/>
      <c r="KC141" s="40"/>
      <c r="KD141" s="41"/>
      <c r="KE141" s="41"/>
      <c r="KF141" s="41"/>
      <c r="KG141" s="42"/>
      <c r="KH141" s="41"/>
      <c r="KI141" s="43"/>
      <c r="KJ141" s="44"/>
      <c r="KK141" s="41"/>
      <c r="KL141" s="41"/>
      <c r="KM141" s="41"/>
      <c r="KN141" s="38"/>
      <c r="KO141" s="38"/>
      <c r="KP141" s="38"/>
      <c r="KQ141" s="38"/>
      <c r="KR141" s="39"/>
      <c r="KS141" s="40"/>
      <c r="KT141" s="41"/>
      <c r="KU141" s="41"/>
      <c r="KV141" s="41"/>
      <c r="KW141" s="42"/>
      <c r="KX141" s="41"/>
      <c r="KY141" s="43"/>
      <c r="KZ141" s="44"/>
      <c r="LA141" s="41"/>
      <c r="LB141" s="41"/>
      <c r="LC141" s="41"/>
      <c r="LD141" s="38"/>
      <c r="LE141" s="38"/>
      <c r="LF141" s="38"/>
      <c r="LG141" s="38"/>
      <c r="LH141" s="39"/>
      <c r="LI141" s="40"/>
      <c r="LJ141" s="41"/>
      <c r="LK141" s="41"/>
      <c r="LL141" s="41"/>
      <c r="LM141" s="42"/>
      <c r="LN141" s="41"/>
      <c r="LO141" s="43"/>
      <c r="LP141" s="44"/>
      <c r="LQ141" s="41"/>
      <c r="LR141" s="41"/>
      <c r="LS141" s="41"/>
      <c r="LT141" s="38"/>
      <c r="LU141" s="38"/>
      <c r="LV141" s="38"/>
      <c r="LW141" s="38"/>
      <c r="LX141" s="39"/>
      <c r="LY141" s="40"/>
      <c r="LZ141" s="41"/>
      <c r="MA141" s="41"/>
      <c r="MB141" s="41"/>
      <c r="MC141" s="42"/>
      <c r="MD141" s="41"/>
      <c r="ME141" s="43"/>
      <c r="MF141" s="44"/>
      <c r="MG141" s="41"/>
      <c r="MH141" s="41"/>
      <c r="MI141" s="41"/>
      <c r="MJ141" s="38"/>
      <c r="MK141" s="38"/>
      <c r="ML141" s="38"/>
      <c r="MM141" s="38"/>
      <c r="MN141" s="39"/>
      <c r="MO141" s="40"/>
      <c r="MP141" s="41"/>
      <c r="MQ141" s="41"/>
      <c r="MR141" s="41"/>
      <c r="MS141" s="42"/>
      <c r="MT141" s="41"/>
      <c r="MU141" s="43"/>
      <c r="MV141" s="44"/>
      <c r="MW141" s="41"/>
      <c r="MX141" s="41"/>
      <c r="MY141" s="41"/>
      <c r="MZ141" s="38"/>
      <c r="NA141" s="38"/>
      <c r="NB141" s="38"/>
      <c r="NC141" s="38"/>
      <c r="ND141" s="39"/>
      <c r="NE141" s="40"/>
      <c r="NF141" s="41"/>
      <c r="NG141" s="41"/>
      <c r="NH141" s="41"/>
      <c r="NI141" s="42"/>
      <c r="NJ141" s="41"/>
      <c r="NK141" s="43"/>
      <c r="NL141" s="44"/>
      <c r="NM141" s="41"/>
      <c r="NN141" s="41"/>
      <c r="NO141" s="41"/>
      <c r="NP141" s="38"/>
      <c r="NQ141" s="38"/>
      <c r="NR141" s="38"/>
      <c r="NS141" s="38"/>
      <c r="NT141" s="39"/>
      <c r="NU141" s="40"/>
      <c r="NV141" s="41"/>
      <c r="NW141" s="41"/>
      <c r="NX141" s="41"/>
      <c r="NY141" s="42"/>
      <c r="NZ141" s="41"/>
      <c r="OA141" s="43"/>
      <c r="OB141" s="44"/>
      <c r="OC141" s="41"/>
      <c r="OD141" s="41"/>
      <c r="OE141" s="41"/>
      <c r="OF141" s="38"/>
      <c r="OG141" s="38"/>
      <c r="OH141" s="38"/>
      <c r="OI141" s="38"/>
      <c r="OJ141" s="39"/>
      <c r="OK141" s="40"/>
      <c r="OL141" s="41"/>
      <c r="OM141" s="41"/>
      <c r="ON141" s="41"/>
      <c r="OO141" s="42"/>
      <c r="OP141" s="41"/>
      <c r="OQ141" s="43"/>
      <c r="OR141" s="44"/>
      <c r="OS141" s="41"/>
      <c r="OT141" s="41"/>
      <c r="OU141" s="41"/>
      <c r="OV141" s="38"/>
      <c r="OW141" s="38"/>
      <c r="OX141" s="38"/>
      <c r="OY141" s="38"/>
      <c r="OZ141" s="39"/>
      <c r="PA141" s="40"/>
      <c r="PB141" s="41"/>
      <c r="PC141" s="41"/>
      <c r="PD141" s="41"/>
      <c r="PE141" s="42"/>
      <c r="PF141" s="41"/>
      <c r="PG141" s="43"/>
      <c r="PH141" s="44"/>
      <c r="PI141" s="41"/>
      <c r="PJ141" s="41"/>
      <c r="PK141" s="41"/>
      <c r="PL141" s="38"/>
      <c r="PM141" s="38"/>
      <c r="PN141" s="38"/>
      <c r="PO141" s="38"/>
      <c r="PP141" s="39"/>
      <c r="PQ141" s="40"/>
      <c r="PR141" s="41"/>
      <c r="PS141" s="41"/>
      <c r="PT141" s="41"/>
      <c r="PU141" s="42"/>
      <c r="PV141" s="41"/>
      <c r="PW141" s="43"/>
      <c r="PX141" s="44"/>
      <c r="PY141" s="41"/>
      <c r="PZ141" s="41"/>
      <c r="QA141" s="41"/>
      <c r="QB141" s="38"/>
      <c r="QC141" s="38"/>
      <c r="QD141" s="38"/>
      <c r="QE141" s="38"/>
      <c r="QF141" s="39"/>
      <c r="QG141" s="40"/>
      <c r="QH141" s="41"/>
      <c r="QI141" s="41"/>
      <c r="QJ141" s="41"/>
      <c r="QK141" s="42"/>
      <c r="QL141" s="41"/>
      <c r="QM141" s="43"/>
      <c r="QN141" s="44"/>
      <c r="QO141" s="41"/>
      <c r="QP141" s="41"/>
      <c r="QQ141" s="41"/>
      <c r="QR141" s="38"/>
      <c r="QS141" s="38"/>
      <c r="QT141" s="38"/>
      <c r="QU141" s="38"/>
      <c r="QV141" s="39"/>
      <c r="QW141" s="40"/>
      <c r="QX141" s="41"/>
      <c r="QY141" s="41"/>
      <c r="QZ141" s="41"/>
      <c r="RA141" s="42"/>
      <c r="RB141" s="41"/>
      <c r="RC141" s="43"/>
      <c r="RD141" s="44"/>
      <c r="RE141" s="41"/>
      <c r="RF141" s="41"/>
      <c r="RG141" s="41"/>
      <c r="RH141" s="38"/>
      <c r="RI141" s="38"/>
      <c r="RJ141" s="38"/>
      <c r="RK141" s="38"/>
      <c r="RL141" s="39"/>
      <c r="RM141" s="40"/>
      <c r="RN141" s="41"/>
      <c r="RO141" s="41"/>
      <c r="RP141" s="41"/>
      <c r="RQ141" s="42"/>
      <c r="RR141" s="41"/>
      <c r="RS141" s="43"/>
      <c r="RT141" s="44"/>
      <c r="RU141" s="41"/>
      <c r="RV141" s="41"/>
      <c r="RW141" s="41"/>
      <c r="RX141" s="38"/>
      <c r="RY141" s="38"/>
      <c r="RZ141" s="38"/>
      <c r="SA141" s="38"/>
      <c r="SB141" s="39"/>
      <c r="SC141" s="40"/>
      <c r="SD141" s="41"/>
      <c r="SE141" s="41"/>
      <c r="SF141" s="41"/>
      <c r="SG141" s="42"/>
      <c r="SH141" s="41"/>
      <c r="SI141" s="43"/>
      <c r="SJ141" s="44"/>
      <c r="SK141" s="41"/>
      <c r="SL141" s="41"/>
      <c r="SM141" s="41"/>
      <c r="SN141" s="38"/>
      <c r="SO141" s="38"/>
      <c r="SP141" s="38"/>
      <c r="SQ141" s="38"/>
      <c r="SR141" s="39"/>
      <c r="SS141" s="40"/>
      <c r="ST141" s="41"/>
      <c r="SU141" s="41"/>
      <c r="SV141" s="41"/>
      <c r="SW141" s="42"/>
      <c r="SX141" s="41"/>
      <c r="SY141" s="43"/>
      <c r="SZ141" s="44"/>
      <c r="TA141" s="41"/>
      <c r="TB141" s="41"/>
      <c r="TC141" s="41"/>
      <c r="TD141" s="38"/>
      <c r="TE141" s="38"/>
      <c r="TF141" s="38"/>
      <c r="TG141" s="38"/>
      <c r="TH141" s="39"/>
      <c r="TI141" s="40"/>
      <c r="TJ141" s="41"/>
      <c r="TK141" s="41"/>
      <c r="TL141" s="41"/>
      <c r="TM141" s="42"/>
      <c r="TN141" s="41"/>
      <c r="TO141" s="43"/>
      <c r="TP141" s="44"/>
      <c r="TQ141" s="41"/>
      <c r="TR141" s="41"/>
      <c r="TS141" s="41"/>
      <c r="TT141" s="38"/>
      <c r="TU141" s="38"/>
      <c r="TV141" s="38"/>
      <c r="TW141" s="38"/>
      <c r="TX141" s="39"/>
      <c r="TY141" s="40"/>
      <c r="TZ141" s="41"/>
      <c r="UA141" s="41"/>
      <c r="UB141" s="41"/>
      <c r="UC141" s="42"/>
      <c r="UD141" s="41"/>
      <c r="UE141" s="43"/>
      <c r="UF141" s="44"/>
      <c r="UG141" s="41"/>
      <c r="UH141" s="41"/>
      <c r="UI141" s="41"/>
      <c r="UJ141" s="38"/>
      <c r="UK141" s="38"/>
      <c r="UL141" s="38"/>
      <c r="UM141" s="38"/>
      <c r="UN141" s="39"/>
      <c r="UO141" s="40"/>
      <c r="UP141" s="41"/>
      <c r="UQ141" s="41"/>
      <c r="UR141" s="41"/>
      <c r="US141" s="42"/>
      <c r="UT141" s="41"/>
      <c r="UU141" s="43"/>
      <c r="UV141" s="44"/>
      <c r="UW141" s="41"/>
      <c r="UX141" s="41"/>
      <c r="UY141" s="41"/>
      <c r="UZ141" s="38"/>
      <c r="VA141" s="38"/>
      <c r="VB141" s="38"/>
      <c r="VC141" s="38"/>
      <c r="VD141" s="39"/>
      <c r="VE141" s="40"/>
      <c r="VF141" s="41"/>
      <c r="VG141" s="41"/>
      <c r="VH141" s="41"/>
      <c r="VI141" s="42"/>
      <c r="VJ141" s="41"/>
      <c r="VK141" s="43"/>
      <c r="VL141" s="44"/>
      <c r="VM141" s="41"/>
      <c r="VN141" s="41"/>
      <c r="VO141" s="41"/>
      <c r="VP141" s="38"/>
      <c r="VQ141" s="38"/>
      <c r="VR141" s="38"/>
      <c r="VS141" s="38"/>
      <c r="VT141" s="39"/>
      <c r="VU141" s="40"/>
      <c r="VV141" s="41"/>
      <c r="VW141" s="41"/>
      <c r="VX141" s="41"/>
      <c r="VY141" s="42"/>
      <c r="VZ141" s="41"/>
      <c r="WA141" s="43"/>
      <c r="WB141" s="44"/>
      <c r="WC141" s="41"/>
      <c r="WD141" s="41"/>
      <c r="WE141" s="41"/>
      <c r="WF141" s="38"/>
      <c r="WG141" s="38"/>
      <c r="WH141" s="38"/>
      <c r="WI141" s="38"/>
      <c r="WJ141" s="39"/>
      <c r="WK141" s="40"/>
      <c r="WL141" s="41"/>
      <c r="WM141" s="41"/>
      <c r="WN141" s="41"/>
      <c r="WO141" s="42"/>
      <c r="WP141" s="41"/>
      <c r="WQ141" s="43"/>
      <c r="WR141" s="44"/>
      <c r="WS141" s="41"/>
      <c r="WT141" s="41"/>
      <c r="WU141" s="41"/>
      <c r="WV141" s="38"/>
      <c r="WW141" s="38"/>
      <c r="WX141" s="38"/>
      <c r="WY141" s="38"/>
      <c r="WZ141" s="39"/>
      <c r="XA141" s="40"/>
      <c r="XB141" s="41"/>
      <c r="XC141" s="41"/>
      <c r="XD141" s="41"/>
      <c r="XE141" s="42"/>
      <c r="XF141" s="41"/>
      <c r="XG141" s="43"/>
      <c r="XH141" s="44"/>
      <c r="XI141" s="41"/>
      <c r="XJ141" s="41"/>
      <c r="XK141" s="41"/>
      <c r="XL141" s="38"/>
      <c r="XM141" s="38"/>
      <c r="XN141" s="38"/>
      <c r="XO141" s="38"/>
      <c r="XP141" s="39"/>
      <c r="XQ141" s="40"/>
      <c r="XR141" s="41"/>
      <c r="XS141" s="41"/>
      <c r="XT141" s="41"/>
      <c r="XU141" s="42"/>
      <c r="XV141" s="41"/>
      <c r="XW141" s="43"/>
      <c r="XX141" s="44"/>
      <c r="XY141" s="41"/>
      <c r="XZ141" s="41"/>
      <c r="YA141" s="41"/>
      <c r="YB141" s="38"/>
      <c r="YC141" s="38"/>
      <c r="YD141" s="38"/>
      <c r="YE141" s="38"/>
      <c r="YF141" s="39"/>
      <c r="YG141" s="40"/>
      <c r="YH141" s="41"/>
      <c r="YI141" s="41"/>
      <c r="YJ141" s="41"/>
      <c r="YK141" s="42"/>
      <c r="YL141" s="41"/>
      <c r="YM141" s="43"/>
      <c r="YN141" s="44"/>
      <c r="YO141" s="41"/>
      <c r="YP141" s="41"/>
      <c r="YQ141" s="41"/>
      <c r="YR141" s="38"/>
      <c r="YS141" s="38"/>
      <c r="YT141" s="38"/>
      <c r="YU141" s="38"/>
      <c r="YV141" s="39"/>
      <c r="YW141" s="40"/>
      <c r="YX141" s="41"/>
      <c r="YY141" s="41"/>
      <c r="YZ141" s="41"/>
      <c r="ZA141" s="42"/>
      <c r="ZB141" s="41"/>
      <c r="ZC141" s="43"/>
      <c r="ZD141" s="44"/>
      <c r="ZE141" s="41"/>
      <c r="ZF141" s="41"/>
      <c r="ZG141" s="41"/>
      <c r="ZH141" s="38"/>
      <c r="ZI141" s="38"/>
      <c r="ZJ141" s="38"/>
      <c r="ZK141" s="38"/>
      <c r="ZL141" s="39"/>
      <c r="ZM141" s="40"/>
      <c r="ZN141" s="41"/>
      <c r="ZO141" s="41"/>
      <c r="ZP141" s="41"/>
      <c r="ZQ141" s="42"/>
      <c r="ZR141" s="41"/>
      <c r="ZS141" s="43"/>
      <c r="ZT141" s="44"/>
      <c r="ZU141" s="41"/>
      <c r="ZV141" s="41"/>
      <c r="ZW141" s="41"/>
      <c r="ZX141" s="38"/>
      <c r="ZY141" s="38"/>
      <c r="ZZ141" s="38"/>
      <c r="AAA141" s="38"/>
      <c r="AAB141" s="39"/>
      <c r="AAC141" s="40"/>
      <c r="AAD141" s="41"/>
      <c r="AAE141" s="41"/>
      <c r="AAF141" s="41"/>
      <c r="AAG141" s="42"/>
      <c r="AAH141" s="41"/>
      <c r="AAI141" s="43"/>
      <c r="AAJ141" s="44"/>
      <c r="AAK141" s="41"/>
      <c r="AAL141" s="41"/>
      <c r="AAM141" s="41"/>
      <c r="AAN141" s="38"/>
      <c r="AAO141" s="38"/>
      <c r="AAP141" s="38"/>
      <c r="AAQ141" s="38"/>
      <c r="AAR141" s="39"/>
      <c r="AAS141" s="40"/>
      <c r="AAT141" s="41"/>
      <c r="AAU141" s="41"/>
      <c r="AAV141" s="41"/>
      <c r="AAW141" s="42"/>
      <c r="AAX141" s="41"/>
      <c r="AAY141" s="43"/>
      <c r="AAZ141" s="44"/>
      <c r="ABA141" s="41"/>
      <c r="ABB141" s="41"/>
      <c r="ABC141" s="41"/>
      <c r="ABD141" s="38"/>
      <c r="ABE141" s="38"/>
      <c r="ABF141" s="38"/>
      <c r="ABG141" s="38"/>
      <c r="ABH141" s="39"/>
      <c r="ABI141" s="40"/>
      <c r="ABJ141" s="41"/>
      <c r="ABK141" s="41"/>
      <c r="ABL141" s="41"/>
      <c r="ABM141" s="42"/>
      <c r="ABN141" s="41"/>
      <c r="ABO141" s="43"/>
      <c r="ABP141" s="44"/>
      <c r="ABQ141" s="41"/>
      <c r="ABR141" s="41"/>
      <c r="ABS141" s="41"/>
      <c r="ABT141" s="38"/>
      <c r="ABU141" s="38"/>
      <c r="ABV141" s="38"/>
      <c r="ABW141" s="38"/>
      <c r="ABX141" s="39"/>
      <c r="ABY141" s="40"/>
      <c r="ABZ141" s="41"/>
      <c r="ACA141" s="41"/>
      <c r="ACB141" s="41"/>
      <c r="ACC141" s="42"/>
      <c r="ACD141" s="41"/>
      <c r="ACE141" s="43"/>
      <c r="ACF141" s="44"/>
      <c r="ACG141" s="41"/>
      <c r="ACH141" s="41"/>
      <c r="ACI141" s="41"/>
      <c r="ACJ141" s="38"/>
      <c r="ACK141" s="38"/>
      <c r="ACL141" s="38"/>
      <c r="ACM141" s="38"/>
      <c r="ACN141" s="39"/>
      <c r="ACO141" s="40"/>
      <c r="ACP141" s="41"/>
      <c r="ACQ141" s="41"/>
      <c r="ACR141" s="41"/>
      <c r="ACS141" s="42"/>
      <c r="ACT141" s="41"/>
      <c r="ACU141" s="43"/>
      <c r="ACV141" s="44"/>
      <c r="ACW141" s="41"/>
      <c r="ACX141" s="41"/>
      <c r="ACY141" s="41"/>
      <c r="ACZ141" s="38"/>
      <c r="ADA141" s="38"/>
      <c r="ADB141" s="38"/>
      <c r="ADC141" s="38"/>
      <c r="ADD141" s="39"/>
      <c r="ADE141" s="40"/>
      <c r="ADF141" s="41"/>
      <c r="ADG141" s="41"/>
      <c r="ADH141" s="41"/>
      <c r="ADI141" s="42"/>
      <c r="ADJ141" s="41"/>
      <c r="ADK141" s="43"/>
      <c r="ADL141" s="44"/>
      <c r="ADM141" s="41"/>
      <c r="ADN141" s="41"/>
      <c r="ADO141" s="41"/>
      <c r="ADP141" s="38"/>
      <c r="ADQ141" s="38"/>
      <c r="ADR141" s="38"/>
      <c r="ADS141" s="38"/>
      <c r="ADT141" s="39"/>
      <c r="ADU141" s="40"/>
      <c r="ADV141" s="41"/>
      <c r="ADW141" s="41"/>
      <c r="ADX141" s="41"/>
      <c r="ADY141" s="42"/>
      <c r="ADZ141" s="41"/>
      <c r="AEA141" s="43"/>
      <c r="AEB141" s="44"/>
      <c r="AEC141" s="41"/>
      <c r="AED141" s="41"/>
      <c r="AEE141" s="41"/>
      <c r="AEF141" s="38"/>
      <c r="AEG141" s="38"/>
      <c r="AEH141" s="38"/>
      <c r="AEI141" s="38"/>
      <c r="AEJ141" s="39"/>
      <c r="AEK141" s="40"/>
      <c r="AEL141" s="41"/>
      <c r="AEM141" s="41"/>
      <c r="AEN141" s="41"/>
      <c r="AEO141" s="42"/>
      <c r="AEP141" s="41"/>
      <c r="AEQ141" s="43"/>
      <c r="AER141" s="44"/>
      <c r="AES141" s="41"/>
      <c r="AET141" s="41"/>
      <c r="AEU141" s="41"/>
      <c r="AEV141" s="38"/>
      <c r="AEW141" s="38"/>
      <c r="AEX141" s="38"/>
      <c r="AEY141" s="38"/>
      <c r="AEZ141" s="39"/>
      <c r="AFA141" s="40"/>
      <c r="AFB141" s="41"/>
      <c r="AFC141" s="41"/>
      <c r="AFD141" s="41"/>
      <c r="AFE141" s="42"/>
      <c r="AFF141" s="41"/>
      <c r="AFG141" s="43"/>
      <c r="AFH141" s="44"/>
      <c r="AFI141" s="41"/>
      <c r="AFJ141" s="41"/>
      <c r="AFK141" s="41"/>
      <c r="AFL141" s="38"/>
      <c r="AFM141" s="38"/>
      <c r="AFN141" s="38"/>
      <c r="AFO141" s="38"/>
      <c r="AFP141" s="39"/>
      <c r="AFQ141" s="40"/>
      <c r="AFR141" s="41"/>
      <c r="AFS141" s="41"/>
      <c r="AFT141" s="41"/>
      <c r="AFU141" s="42"/>
      <c r="AFV141" s="41"/>
      <c r="AFW141" s="43"/>
      <c r="AFX141" s="44"/>
      <c r="AFY141" s="41"/>
      <c r="AFZ141" s="41"/>
      <c r="AGA141" s="41"/>
      <c r="AGB141" s="38"/>
      <c r="AGC141" s="38"/>
      <c r="AGD141" s="38"/>
      <c r="AGE141" s="38"/>
      <c r="AGF141" s="39"/>
      <c r="AGG141" s="40"/>
      <c r="AGH141" s="41"/>
      <c r="AGI141" s="41"/>
      <c r="AGJ141" s="41"/>
      <c r="AGK141" s="42"/>
      <c r="AGL141" s="41"/>
      <c r="AGM141" s="43"/>
      <c r="AGN141" s="44"/>
      <c r="AGO141" s="41"/>
      <c r="AGP141" s="41"/>
      <c r="AGQ141" s="41"/>
      <c r="AGR141" s="38"/>
      <c r="AGS141" s="38"/>
      <c r="AGT141" s="38"/>
      <c r="AGU141" s="38"/>
      <c r="AGV141" s="39"/>
      <c r="AGW141" s="40"/>
      <c r="AGX141" s="41"/>
      <c r="AGY141" s="41"/>
      <c r="AGZ141" s="41"/>
      <c r="AHA141" s="42"/>
      <c r="AHB141" s="41"/>
      <c r="AHC141" s="43"/>
      <c r="AHD141" s="44"/>
      <c r="AHE141" s="41"/>
      <c r="AHF141" s="41"/>
      <c r="AHG141" s="41"/>
      <c r="AHH141" s="38"/>
      <c r="AHI141" s="38"/>
      <c r="AHJ141" s="38"/>
      <c r="AHK141" s="38"/>
      <c r="AHL141" s="39"/>
      <c r="AHM141" s="40"/>
      <c r="AHN141" s="41"/>
      <c r="AHO141" s="41"/>
      <c r="AHP141" s="41"/>
      <c r="AHQ141" s="42"/>
      <c r="AHR141" s="41"/>
      <c r="AHS141" s="43"/>
      <c r="AHT141" s="44"/>
      <c r="AHU141" s="41"/>
      <c r="AHV141" s="41"/>
      <c r="AHW141" s="41"/>
      <c r="AHX141" s="38"/>
      <c r="AHY141" s="38"/>
      <c r="AHZ141" s="38"/>
      <c r="AIA141" s="38"/>
      <c r="AIB141" s="39"/>
      <c r="AIC141" s="40"/>
      <c r="AID141" s="41"/>
      <c r="AIE141" s="41"/>
      <c r="AIF141" s="41"/>
      <c r="AIG141" s="42"/>
      <c r="AIH141" s="41"/>
      <c r="AII141" s="43"/>
      <c r="AIJ141" s="44"/>
      <c r="AIK141" s="41"/>
      <c r="AIL141" s="41"/>
      <c r="AIM141" s="41"/>
      <c r="AIN141" s="38"/>
      <c r="AIO141" s="38"/>
      <c r="AIP141" s="38"/>
      <c r="AIQ141" s="38"/>
      <c r="AIR141" s="39"/>
      <c r="AIS141" s="40"/>
      <c r="AIT141" s="41"/>
      <c r="AIU141" s="41"/>
      <c r="AIV141" s="41"/>
      <c r="AIW141" s="42"/>
      <c r="AIX141" s="41"/>
      <c r="AIY141" s="43"/>
      <c r="AIZ141" s="44"/>
      <c r="AJA141" s="41"/>
      <c r="AJB141" s="41"/>
      <c r="AJC141" s="41"/>
      <c r="AJD141" s="38"/>
      <c r="AJE141" s="38"/>
      <c r="AJF141" s="38"/>
      <c r="AJG141" s="38"/>
      <c r="AJH141" s="39"/>
      <c r="AJI141" s="40"/>
      <c r="AJJ141" s="41"/>
      <c r="AJK141" s="41"/>
      <c r="AJL141" s="41"/>
      <c r="AJM141" s="42"/>
      <c r="AJN141" s="41"/>
      <c r="AJO141" s="43"/>
      <c r="AJP141" s="44"/>
      <c r="AJQ141" s="41"/>
      <c r="AJR141" s="41"/>
      <c r="AJS141" s="41"/>
      <c r="AJT141" s="38"/>
      <c r="AJU141" s="38"/>
      <c r="AJV141" s="38"/>
      <c r="AJW141" s="38"/>
      <c r="AJX141" s="39"/>
      <c r="AJY141" s="40"/>
      <c r="AJZ141" s="41"/>
      <c r="AKA141" s="41"/>
      <c r="AKB141" s="41"/>
      <c r="AKC141" s="42"/>
      <c r="AKD141" s="41"/>
      <c r="AKE141" s="43"/>
      <c r="AKF141" s="44"/>
      <c r="AKG141" s="41"/>
      <c r="AKH141" s="41"/>
      <c r="AKI141" s="41"/>
      <c r="AKJ141" s="38"/>
      <c r="AKK141" s="38"/>
      <c r="AKL141" s="38"/>
      <c r="AKM141" s="38"/>
      <c r="AKN141" s="39"/>
      <c r="AKO141" s="40"/>
      <c r="AKP141" s="41"/>
      <c r="AKQ141" s="41"/>
      <c r="AKR141" s="41"/>
      <c r="AKS141" s="42"/>
      <c r="AKT141" s="41"/>
      <c r="AKU141" s="43"/>
      <c r="AKV141" s="44"/>
      <c r="AKW141" s="41"/>
      <c r="AKX141" s="41"/>
      <c r="AKY141" s="41"/>
      <c r="AKZ141" s="38"/>
      <c r="ALA141" s="38"/>
      <c r="ALB141" s="38"/>
      <c r="ALC141" s="38"/>
      <c r="ALD141" s="39"/>
      <c r="ALE141" s="40"/>
      <c r="ALF141" s="41"/>
      <c r="ALG141" s="41"/>
      <c r="ALH141" s="41"/>
      <c r="ALI141" s="42"/>
      <c r="ALJ141" s="41"/>
      <c r="ALK141" s="43"/>
      <c r="ALL141" s="44"/>
      <c r="ALM141" s="41"/>
      <c r="ALN141" s="41"/>
      <c r="ALO141" s="41"/>
      <c r="ALP141" s="38"/>
      <c r="ALQ141" s="38"/>
      <c r="ALR141" s="38"/>
      <c r="ALS141" s="38"/>
      <c r="ALT141" s="39"/>
      <c r="ALU141" s="40"/>
      <c r="ALV141" s="41"/>
      <c r="ALW141" s="41"/>
      <c r="ALX141" s="41"/>
      <c r="ALY141" s="42"/>
      <c r="ALZ141" s="41"/>
      <c r="AMA141" s="43"/>
      <c r="AMB141" s="44"/>
      <c r="AMC141" s="41"/>
      <c r="AMD141" s="41"/>
      <c r="AME141" s="41"/>
      <c r="AMF141" s="38"/>
      <c r="AMG141" s="38"/>
      <c r="AMH141" s="38"/>
      <c r="AMI141" s="38"/>
      <c r="AMJ141" s="39"/>
      <c r="AMK141" s="40"/>
      <c r="AML141" s="41"/>
      <c r="AMM141" s="41"/>
      <c r="AMN141" s="41"/>
      <c r="AMO141" s="42"/>
      <c r="AMP141" s="41"/>
      <c r="AMQ141" s="43"/>
      <c r="AMR141" s="44"/>
      <c r="AMS141" s="41"/>
      <c r="AMT141" s="41"/>
      <c r="AMU141" s="41"/>
      <c r="AMV141" s="38"/>
      <c r="AMW141" s="38"/>
      <c r="AMX141" s="38"/>
      <c r="AMY141" s="38"/>
      <c r="AMZ141" s="39"/>
      <c r="ANA141" s="40"/>
      <c r="ANB141" s="41"/>
      <c r="ANC141" s="41"/>
      <c r="AND141" s="41"/>
      <c r="ANE141" s="42"/>
      <c r="ANF141" s="41"/>
      <c r="ANG141" s="43"/>
      <c r="ANH141" s="44"/>
      <c r="ANI141" s="41"/>
      <c r="ANJ141" s="41"/>
      <c r="ANK141" s="41"/>
      <c r="ANL141" s="38"/>
      <c r="ANM141" s="38"/>
      <c r="ANN141" s="38"/>
      <c r="ANO141" s="38"/>
      <c r="ANP141" s="39"/>
      <c r="ANQ141" s="40"/>
      <c r="ANR141" s="41"/>
      <c r="ANS141" s="41"/>
      <c r="ANT141" s="41"/>
      <c r="ANU141" s="42"/>
      <c r="ANV141" s="41"/>
      <c r="ANW141" s="43"/>
      <c r="ANX141" s="44"/>
      <c r="ANY141" s="41"/>
      <c r="ANZ141" s="41"/>
      <c r="AOA141" s="41"/>
      <c r="AOB141" s="38"/>
      <c r="AOC141" s="38"/>
      <c r="AOD141" s="38"/>
      <c r="AOE141" s="38"/>
      <c r="AOF141" s="39"/>
      <c r="AOG141" s="40"/>
      <c r="AOH141" s="41"/>
      <c r="AOI141" s="41"/>
      <c r="AOJ141" s="41"/>
      <c r="AOK141" s="42"/>
      <c r="AOL141" s="41"/>
      <c r="AOM141" s="43"/>
      <c r="AON141" s="44"/>
      <c r="AOO141" s="41"/>
      <c r="AOP141" s="41"/>
      <c r="AOQ141" s="41"/>
      <c r="AOR141" s="38"/>
      <c r="AOS141" s="38"/>
      <c r="AOT141" s="38"/>
      <c r="AOU141" s="38"/>
      <c r="AOV141" s="39"/>
      <c r="AOW141" s="40"/>
      <c r="AOX141" s="41"/>
      <c r="AOY141" s="41"/>
      <c r="AOZ141" s="41"/>
      <c r="APA141" s="42"/>
      <c r="APB141" s="41"/>
      <c r="APC141" s="43"/>
      <c r="APD141" s="44"/>
      <c r="APE141" s="41"/>
      <c r="APF141" s="41"/>
      <c r="APG141" s="41"/>
      <c r="APH141" s="38"/>
      <c r="API141" s="38"/>
      <c r="APJ141" s="38"/>
      <c r="APK141" s="38"/>
      <c r="APL141" s="39"/>
      <c r="APM141" s="40"/>
      <c r="APN141" s="41"/>
      <c r="APO141" s="41"/>
      <c r="APP141" s="41"/>
      <c r="APQ141" s="42"/>
      <c r="APR141" s="41"/>
      <c r="APS141" s="43"/>
      <c r="APT141" s="44"/>
      <c r="APU141" s="41"/>
      <c r="APV141" s="41"/>
      <c r="APW141" s="41"/>
      <c r="APX141" s="38"/>
      <c r="APY141" s="38"/>
      <c r="APZ141" s="38"/>
      <c r="AQA141" s="38"/>
      <c r="AQB141" s="39"/>
      <c r="AQC141" s="40"/>
      <c r="AQD141" s="41"/>
      <c r="AQE141" s="41"/>
      <c r="AQF141" s="41"/>
      <c r="AQG141" s="42"/>
      <c r="AQH141" s="41"/>
      <c r="AQI141" s="43"/>
      <c r="AQJ141" s="44"/>
      <c r="AQK141" s="41"/>
      <c r="AQL141" s="41"/>
      <c r="AQM141" s="41"/>
      <c r="AQN141" s="38"/>
      <c r="AQO141" s="38"/>
      <c r="AQP141" s="38"/>
      <c r="AQQ141" s="38"/>
      <c r="AQR141" s="39"/>
      <c r="AQS141" s="40"/>
      <c r="AQT141" s="41"/>
      <c r="AQU141" s="41"/>
      <c r="AQV141" s="41"/>
      <c r="AQW141" s="42"/>
      <c r="AQX141" s="41"/>
      <c r="AQY141" s="43"/>
      <c r="AQZ141" s="44"/>
      <c r="ARA141" s="41"/>
      <c r="ARB141" s="41"/>
      <c r="ARC141" s="41"/>
      <c r="ARD141" s="38"/>
      <c r="ARE141" s="38"/>
      <c r="ARF141" s="38"/>
      <c r="ARG141" s="38"/>
      <c r="ARH141" s="39"/>
      <c r="ARI141" s="40"/>
      <c r="ARJ141" s="41"/>
      <c r="ARK141" s="41"/>
      <c r="ARL141" s="41"/>
      <c r="ARM141" s="42"/>
      <c r="ARN141" s="41"/>
      <c r="ARO141" s="43"/>
      <c r="ARP141" s="44"/>
      <c r="ARQ141" s="41"/>
      <c r="ARR141" s="41"/>
      <c r="ARS141" s="41"/>
      <c r="ART141" s="38"/>
      <c r="ARU141" s="38"/>
      <c r="ARV141" s="38"/>
      <c r="ARW141" s="38"/>
      <c r="ARX141" s="39"/>
      <c r="ARY141" s="40"/>
      <c r="ARZ141" s="41"/>
      <c r="ASA141" s="41"/>
      <c r="ASB141" s="41"/>
      <c r="ASC141" s="42"/>
      <c r="ASD141" s="41"/>
      <c r="ASE141" s="43"/>
      <c r="ASF141" s="44"/>
      <c r="ASG141" s="41"/>
      <c r="ASH141" s="41"/>
      <c r="ASI141" s="41"/>
      <c r="ASJ141" s="38"/>
      <c r="ASK141" s="38"/>
      <c r="ASL141" s="38"/>
      <c r="ASM141" s="38"/>
      <c r="ASN141" s="39"/>
      <c r="ASO141" s="40"/>
      <c r="ASP141" s="41"/>
      <c r="ASQ141" s="41"/>
      <c r="ASR141" s="41"/>
      <c r="ASS141" s="42"/>
      <c r="AST141" s="41"/>
      <c r="ASU141" s="43"/>
      <c r="ASV141" s="44"/>
      <c r="ASW141" s="41"/>
      <c r="ASX141" s="41"/>
      <c r="ASY141" s="41"/>
      <c r="ASZ141" s="38"/>
      <c r="ATA141" s="38"/>
      <c r="ATB141" s="38"/>
      <c r="ATC141" s="38"/>
      <c r="ATD141" s="39"/>
      <c r="ATE141" s="40"/>
      <c r="ATF141" s="41"/>
      <c r="ATG141" s="41"/>
      <c r="ATH141" s="41"/>
      <c r="ATI141" s="42"/>
      <c r="ATJ141" s="41"/>
      <c r="ATK141" s="43"/>
      <c r="ATL141" s="44"/>
      <c r="ATM141" s="41"/>
      <c r="ATN141" s="41"/>
      <c r="ATO141" s="41"/>
      <c r="ATP141" s="38"/>
      <c r="ATQ141" s="38"/>
      <c r="ATR141" s="38"/>
      <c r="ATS141" s="38"/>
      <c r="ATT141" s="39"/>
      <c r="ATU141" s="40"/>
      <c r="ATV141" s="41"/>
      <c r="ATW141" s="41"/>
      <c r="ATX141" s="41"/>
      <c r="ATY141" s="42"/>
      <c r="ATZ141" s="41"/>
      <c r="AUA141" s="43"/>
      <c r="AUB141" s="44"/>
      <c r="AUC141" s="41"/>
      <c r="AUD141" s="41"/>
      <c r="AUE141" s="41"/>
      <c r="AUF141" s="38"/>
      <c r="AUG141" s="38"/>
      <c r="AUH141" s="38"/>
      <c r="AUI141" s="38"/>
      <c r="AUJ141" s="39"/>
      <c r="AUK141" s="40"/>
      <c r="AUL141" s="41"/>
      <c r="AUM141" s="41"/>
      <c r="AUN141" s="41"/>
      <c r="AUO141" s="42"/>
      <c r="AUP141" s="41"/>
      <c r="AUQ141" s="43"/>
      <c r="AUR141" s="44"/>
      <c r="AUS141" s="41"/>
      <c r="AUT141" s="41"/>
      <c r="AUU141" s="41"/>
      <c r="AUV141" s="38"/>
      <c r="AUW141" s="38"/>
      <c r="AUX141" s="38"/>
      <c r="AUY141" s="38"/>
      <c r="AUZ141" s="39"/>
      <c r="AVA141" s="40"/>
      <c r="AVB141" s="41"/>
      <c r="AVC141" s="41"/>
      <c r="AVD141" s="41"/>
      <c r="AVE141" s="42"/>
      <c r="AVF141" s="41"/>
      <c r="AVG141" s="43"/>
      <c r="AVH141" s="44"/>
      <c r="AVI141" s="41"/>
      <c r="AVJ141" s="41"/>
      <c r="AVK141" s="41"/>
      <c r="AVL141" s="38"/>
      <c r="AVM141" s="38"/>
      <c r="AVN141" s="38"/>
      <c r="AVO141" s="38"/>
      <c r="AVP141" s="39"/>
      <c r="AVQ141" s="40"/>
      <c r="AVR141" s="41"/>
      <c r="AVS141" s="41"/>
      <c r="AVT141" s="41"/>
      <c r="AVU141" s="42"/>
      <c r="AVV141" s="41"/>
      <c r="AVW141" s="43"/>
      <c r="AVX141" s="44"/>
      <c r="AVY141" s="41"/>
      <c r="AVZ141" s="41"/>
      <c r="AWA141" s="41"/>
      <c r="AWB141" s="38"/>
      <c r="AWC141" s="38"/>
      <c r="AWD141" s="38"/>
      <c r="AWE141" s="38"/>
      <c r="AWF141" s="39"/>
      <c r="AWG141" s="40"/>
      <c r="AWH141" s="41"/>
      <c r="AWI141" s="41"/>
      <c r="AWJ141" s="41"/>
      <c r="AWK141" s="42"/>
      <c r="AWL141" s="41"/>
      <c r="AWM141" s="43"/>
      <c r="AWN141" s="44"/>
      <c r="AWO141" s="41"/>
      <c r="AWP141" s="41"/>
      <c r="AWQ141" s="41"/>
      <c r="AWR141" s="38"/>
      <c r="AWS141" s="38"/>
      <c r="AWT141" s="38"/>
      <c r="AWU141" s="38"/>
      <c r="AWV141" s="39"/>
      <c r="AWW141" s="40"/>
      <c r="AWX141" s="41"/>
      <c r="AWY141" s="41"/>
      <c r="AWZ141" s="41"/>
      <c r="AXA141" s="42"/>
      <c r="AXB141" s="41"/>
      <c r="AXC141" s="43"/>
      <c r="AXD141" s="44"/>
      <c r="AXE141" s="41"/>
      <c r="AXF141" s="41"/>
      <c r="AXG141" s="41"/>
      <c r="AXH141" s="38"/>
      <c r="AXI141" s="38"/>
      <c r="AXJ141" s="38"/>
      <c r="AXK141" s="38"/>
      <c r="AXL141" s="39"/>
      <c r="AXM141" s="40"/>
      <c r="AXN141" s="41"/>
      <c r="AXO141" s="41"/>
      <c r="AXP141" s="41"/>
      <c r="AXQ141" s="42"/>
      <c r="AXR141" s="41"/>
      <c r="AXS141" s="43"/>
      <c r="AXT141" s="44"/>
      <c r="AXU141" s="41"/>
      <c r="AXV141" s="41"/>
      <c r="AXW141" s="41"/>
      <c r="AXX141" s="38"/>
      <c r="AXY141" s="38"/>
      <c r="AXZ141" s="38"/>
      <c r="AYA141" s="38"/>
      <c r="AYB141" s="39"/>
      <c r="AYC141" s="40"/>
      <c r="AYD141" s="41"/>
      <c r="AYE141" s="41"/>
      <c r="AYF141" s="41"/>
      <c r="AYG141" s="42"/>
      <c r="AYH141" s="41"/>
      <c r="AYI141" s="43"/>
      <c r="AYJ141" s="44"/>
      <c r="AYK141" s="41"/>
      <c r="AYL141" s="41"/>
      <c r="AYM141" s="41"/>
      <c r="AYN141" s="38"/>
      <c r="AYO141" s="38"/>
      <c r="AYP141" s="38"/>
      <c r="AYQ141" s="38"/>
      <c r="AYR141" s="39"/>
      <c r="AYS141" s="40"/>
      <c r="AYT141" s="41"/>
      <c r="AYU141" s="41"/>
      <c r="AYV141" s="41"/>
      <c r="AYW141" s="42"/>
      <c r="AYX141" s="41"/>
      <c r="AYY141" s="43"/>
      <c r="AYZ141" s="44"/>
      <c r="AZA141" s="41"/>
      <c r="AZB141" s="41"/>
      <c r="AZC141" s="41"/>
      <c r="AZD141" s="38"/>
      <c r="AZE141" s="38"/>
      <c r="AZF141" s="38"/>
      <c r="AZG141" s="38"/>
      <c r="AZH141" s="39"/>
      <c r="AZI141" s="40"/>
      <c r="AZJ141" s="41"/>
      <c r="AZK141" s="41"/>
      <c r="AZL141" s="41"/>
      <c r="AZM141" s="42"/>
      <c r="AZN141" s="41"/>
      <c r="AZO141" s="43"/>
      <c r="AZP141" s="44"/>
      <c r="AZQ141" s="41"/>
      <c r="AZR141" s="41"/>
      <c r="AZS141" s="41"/>
      <c r="AZT141" s="38"/>
      <c r="AZU141" s="38"/>
      <c r="AZV141" s="38"/>
      <c r="AZW141" s="38"/>
      <c r="AZX141" s="39"/>
      <c r="AZY141" s="40"/>
      <c r="AZZ141" s="41"/>
      <c r="BAA141" s="41"/>
      <c r="BAB141" s="41"/>
      <c r="BAC141" s="42"/>
      <c r="BAD141" s="41"/>
      <c r="BAE141" s="43"/>
      <c r="BAF141" s="44"/>
      <c r="BAG141" s="41"/>
      <c r="BAH141" s="41"/>
      <c r="BAI141" s="41"/>
      <c r="BAJ141" s="38"/>
      <c r="BAK141" s="38"/>
      <c r="BAL141" s="38"/>
      <c r="BAM141" s="38"/>
      <c r="BAN141" s="39"/>
      <c r="BAO141" s="40"/>
      <c r="BAP141" s="41"/>
      <c r="BAQ141" s="41"/>
      <c r="BAR141" s="41"/>
      <c r="BAS141" s="42"/>
      <c r="BAT141" s="41"/>
      <c r="BAU141" s="43"/>
      <c r="BAV141" s="44"/>
      <c r="BAW141" s="41"/>
      <c r="BAX141" s="41"/>
      <c r="BAY141" s="41"/>
      <c r="BAZ141" s="38"/>
      <c r="BBA141" s="38"/>
      <c r="BBB141" s="38"/>
      <c r="BBC141" s="38"/>
      <c r="BBD141" s="39"/>
      <c r="BBE141" s="40"/>
      <c r="BBF141" s="41"/>
      <c r="BBG141" s="41"/>
      <c r="BBH141" s="41"/>
      <c r="BBI141" s="42"/>
      <c r="BBJ141" s="41"/>
      <c r="BBK141" s="43"/>
      <c r="BBL141" s="44"/>
      <c r="BBM141" s="41"/>
      <c r="BBN141" s="41"/>
      <c r="BBO141" s="41"/>
      <c r="BBP141" s="38"/>
      <c r="BBQ141" s="38"/>
      <c r="BBR141" s="38"/>
      <c r="BBS141" s="38"/>
      <c r="BBT141" s="39"/>
      <c r="BBU141" s="40"/>
      <c r="BBV141" s="41"/>
      <c r="BBW141" s="41"/>
      <c r="BBX141" s="41"/>
      <c r="BBY141" s="42"/>
      <c r="BBZ141" s="41"/>
      <c r="BCA141" s="43"/>
      <c r="BCB141" s="44"/>
      <c r="BCC141" s="41"/>
      <c r="BCD141" s="41"/>
      <c r="BCE141" s="41"/>
      <c r="BCF141" s="38"/>
      <c r="BCG141" s="38"/>
      <c r="BCH141" s="38"/>
      <c r="BCI141" s="38"/>
      <c r="BCJ141" s="39"/>
      <c r="BCK141" s="40"/>
      <c r="BCL141" s="41"/>
      <c r="BCM141" s="41"/>
      <c r="BCN141" s="41"/>
      <c r="BCO141" s="42"/>
      <c r="BCP141" s="41"/>
      <c r="BCQ141" s="43"/>
      <c r="BCR141" s="44"/>
      <c r="BCS141" s="41"/>
      <c r="BCT141" s="41"/>
      <c r="BCU141" s="41"/>
      <c r="BCV141" s="38"/>
      <c r="BCW141" s="38"/>
      <c r="BCX141" s="38"/>
      <c r="BCY141" s="38"/>
      <c r="BCZ141" s="39"/>
      <c r="BDA141" s="40"/>
      <c r="BDB141" s="41"/>
      <c r="BDC141" s="41"/>
      <c r="BDD141" s="41"/>
      <c r="BDE141" s="42"/>
      <c r="BDF141" s="41"/>
      <c r="BDG141" s="43"/>
      <c r="BDH141" s="44"/>
      <c r="BDI141" s="41"/>
      <c r="BDJ141" s="41"/>
      <c r="BDK141" s="41"/>
      <c r="BDL141" s="38"/>
      <c r="BDM141" s="38"/>
      <c r="BDN141" s="38"/>
      <c r="BDO141" s="38"/>
      <c r="BDP141" s="39"/>
      <c r="BDQ141" s="40"/>
      <c r="BDR141" s="41"/>
      <c r="BDS141" s="41"/>
      <c r="BDT141" s="41"/>
      <c r="BDU141" s="42"/>
      <c r="BDV141" s="41"/>
      <c r="BDW141" s="43"/>
      <c r="BDX141" s="44"/>
      <c r="BDY141" s="41"/>
      <c r="BDZ141" s="41"/>
      <c r="BEA141" s="41"/>
      <c r="BEB141" s="38"/>
      <c r="BEC141" s="38"/>
      <c r="BED141" s="38"/>
      <c r="BEE141" s="38"/>
      <c r="BEF141" s="39"/>
      <c r="BEG141" s="40"/>
      <c r="BEH141" s="41"/>
      <c r="BEI141" s="41"/>
      <c r="BEJ141" s="41"/>
      <c r="BEK141" s="42"/>
      <c r="BEL141" s="41"/>
      <c r="BEM141" s="43"/>
      <c r="BEN141" s="44"/>
      <c r="BEO141" s="41"/>
      <c r="BEP141" s="41"/>
      <c r="BEQ141" s="41"/>
      <c r="BER141" s="38"/>
      <c r="BES141" s="38"/>
      <c r="BET141" s="38"/>
      <c r="BEU141" s="38"/>
      <c r="BEV141" s="39"/>
      <c r="BEW141" s="40"/>
      <c r="BEX141" s="41"/>
      <c r="BEY141" s="41"/>
      <c r="BEZ141" s="41"/>
      <c r="BFA141" s="42"/>
      <c r="BFB141" s="41"/>
      <c r="BFC141" s="43"/>
      <c r="BFD141" s="44"/>
      <c r="BFE141" s="41"/>
      <c r="BFF141" s="41"/>
      <c r="BFG141" s="41"/>
      <c r="BFH141" s="38"/>
      <c r="BFI141" s="38"/>
      <c r="BFJ141" s="38"/>
      <c r="BFK141" s="38"/>
      <c r="BFL141" s="39"/>
      <c r="BFM141" s="40"/>
      <c r="BFN141" s="41"/>
      <c r="BFO141" s="41"/>
      <c r="BFP141" s="41"/>
      <c r="BFQ141" s="42"/>
      <c r="BFR141" s="41"/>
      <c r="BFS141" s="43"/>
      <c r="BFT141" s="44"/>
      <c r="BFU141" s="41"/>
      <c r="BFV141" s="41"/>
      <c r="BFW141" s="41"/>
      <c r="BFX141" s="38"/>
      <c r="BFY141" s="38"/>
      <c r="BFZ141" s="38"/>
      <c r="BGA141" s="38"/>
      <c r="BGB141" s="39"/>
      <c r="BGC141" s="40"/>
      <c r="BGD141" s="41"/>
      <c r="BGE141" s="41"/>
      <c r="BGF141" s="41"/>
      <c r="BGG141" s="42"/>
      <c r="BGH141" s="41"/>
      <c r="BGI141" s="43"/>
      <c r="BGJ141" s="44"/>
      <c r="BGK141" s="41"/>
      <c r="BGL141" s="41"/>
      <c r="BGM141" s="41"/>
      <c r="BGN141" s="38"/>
      <c r="BGO141" s="38"/>
      <c r="BGP141" s="38"/>
      <c r="BGQ141" s="38"/>
      <c r="BGR141" s="39"/>
      <c r="BGS141" s="40"/>
      <c r="BGT141" s="41"/>
      <c r="BGU141" s="41"/>
      <c r="BGV141" s="41"/>
      <c r="BGW141" s="42"/>
      <c r="BGX141" s="41"/>
      <c r="BGY141" s="43"/>
      <c r="BGZ141" s="44"/>
      <c r="BHA141" s="41"/>
      <c r="BHB141" s="41"/>
      <c r="BHC141" s="41"/>
      <c r="BHD141" s="38"/>
      <c r="BHE141" s="38"/>
      <c r="BHF141" s="38"/>
      <c r="BHG141" s="38"/>
      <c r="BHH141" s="39"/>
      <c r="BHI141" s="40"/>
      <c r="BHJ141" s="41"/>
      <c r="BHK141" s="41"/>
      <c r="BHL141" s="41"/>
      <c r="BHM141" s="42"/>
      <c r="BHN141" s="41"/>
      <c r="BHO141" s="43"/>
      <c r="BHP141" s="44"/>
      <c r="BHQ141" s="41"/>
      <c r="BHR141" s="41"/>
      <c r="BHS141" s="41"/>
      <c r="BHT141" s="38"/>
      <c r="BHU141" s="38"/>
      <c r="BHV141" s="38"/>
      <c r="BHW141" s="38"/>
      <c r="BHX141" s="39"/>
      <c r="BHY141" s="40"/>
      <c r="BHZ141" s="41"/>
      <c r="BIA141" s="41"/>
      <c r="BIB141" s="41"/>
      <c r="BIC141" s="42"/>
      <c r="BID141" s="41"/>
      <c r="BIE141" s="43"/>
      <c r="BIF141" s="44"/>
      <c r="BIG141" s="41"/>
      <c r="BIH141" s="41"/>
      <c r="BII141" s="41"/>
      <c r="BIJ141" s="38"/>
      <c r="BIK141" s="38"/>
      <c r="BIL141" s="38"/>
      <c r="BIM141" s="38"/>
      <c r="BIN141" s="39"/>
      <c r="BIO141" s="40"/>
      <c r="BIP141" s="41"/>
      <c r="BIQ141" s="41"/>
      <c r="BIR141" s="41"/>
      <c r="BIS141" s="42"/>
      <c r="BIT141" s="41"/>
      <c r="BIU141" s="43"/>
      <c r="BIV141" s="44"/>
      <c r="BIW141" s="41"/>
      <c r="BIX141" s="41"/>
      <c r="BIY141" s="41"/>
      <c r="BIZ141" s="38"/>
      <c r="BJA141" s="38"/>
      <c r="BJB141" s="38"/>
      <c r="BJC141" s="38"/>
      <c r="BJD141" s="39"/>
      <c r="BJE141" s="40"/>
      <c r="BJF141" s="41"/>
      <c r="BJG141" s="41"/>
      <c r="BJH141" s="41"/>
      <c r="BJI141" s="42"/>
      <c r="BJJ141" s="41"/>
      <c r="BJK141" s="43"/>
      <c r="BJL141" s="44"/>
      <c r="BJM141" s="41"/>
      <c r="BJN141" s="41"/>
      <c r="BJO141" s="41"/>
      <c r="BJP141" s="38"/>
      <c r="BJQ141" s="38"/>
      <c r="BJR141" s="38"/>
      <c r="BJS141" s="38"/>
      <c r="BJT141" s="39"/>
      <c r="BJU141" s="40"/>
      <c r="BJV141" s="41"/>
      <c r="BJW141" s="41"/>
      <c r="BJX141" s="41"/>
      <c r="BJY141" s="42"/>
      <c r="BJZ141" s="41"/>
      <c r="BKA141" s="43"/>
      <c r="BKB141" s="44"/>
      <c r="BKC141" s="41"/>
      <c r="BKD141" s="41"/>
      <c r="BKE141" s="41"/>
      <c r="BKF141" s="38"/>
      <c r="BKG141" s="38"/>
      <c r="BKH141" s="38"/>
      <c r="BKI141" s="38"/>
      <c r="BKJ141" s="39"/>
      <c r="BKK141" s="40"/>
      <c r="BKL141" s="41"/>
      <c r="BKM141" s="41"/>
      <c r="BKN141" s="41"/>
      <c r="BKO141" s="42"/>
      <c r="BKP141" s="41"/>
      <c r="BKQ141" s="43"/>
      <c r="BKR141" s="44"/>
      <c r="BKS141" s="41"/>
      <c r="BKT141" s="41"/>
      <c r="BKU141" s="41"/>
      <c r="BKV141" s="38"/>
      <c r="BKW141" s="38"/>
      <c r="BKX141" s="38"/>
      <c r="BKY141" s="38"/>
      <c r="BKZ141" s="39"/>
      <c r="BLA141" s="40"/>
      <c r="BLB141" s="41"/>
      <c r="BLC141" s="41"/>
      <c r="BLD141" s="41"/>
      <c r="BLE141" s="42"/>
      <c r="BLF141" s="41"/>
      <c r="BLG141" s="43"/>
      <c r="BLH141" s="44"/>
      <c r="BLI141" s="41"/>
      <c r="BLJ141" s="41"/>
      <c r="BLK141" s="41"/>
      <c r="BLL141" s="38"/>
      <c r="BLM141" s="38"/>
      <c r="BLN141" s="38"/>
      <c r="BLO141" s="38"/>
      <c r="BLP141" s="39"/>
      <c r="BLQ141" s="40"/>
      <c r="BLR141" s="41"/>
      <c r="BLS141" s="41"/>
      <c r="BLT141" s="41"/>
      <c r="BLU141" s="42"/>
      <c r="BLV141" s="41"/>
      <c r="BLW141" s="43"/>
      <c r="BLX141" s="44"/>
      <c r="BLY141" s="41"/>
      <c r="BLZ141" s="41"/>
      <c r="BMA141" s="41"/>
      <c r="BMB141" s="38"/>
      <c r="BMC141" s="38"/>
      <c r="BMD141" s="38"/>
      <c r="BME141" s="38"/>
      <c r="BMF141" s="39"/>
      <c r="BMG141" s="40"/>
      <c r="BMH141" s="41"/>
      <c r="BMI141" s="41"/>
      <c r="BMJ141" s="41"/>
      <c r="BMK141" s="42"/>
      <c r="BML141" s="41"/>
      <c r="BMM141" s="43"/>
      <c r="BMN141" s="44"/>
      <c r="BMO141" s="41"/>
      <c r="BMP141" s="41"/>
      <c r="BMQ141" s="41"/>
      <c r="BMR141" s="38"/>
      <c r="BMS141" s="38"/>
      <c r="BMT141" s="38"/>
      <c r="BMU141" s="38"/>
      <c r="BMV141" s="39"/>
      <c r="BMW141" s="40"/>
      <c r="BMX141" s="41"/>
      <c r="BMY141" s="41"/>
      <c r="BMZ141" s="41"/>
      <c r="BNA141" s="42"/>
      <c r="BNB141" s="41"/>
      <c r="BNC141" s="43"/>
      <c r="BND141" s="44"/>
      <c r="BNE141" s="41"/>
      <c r="BNF141" s="41"/>
      <c r="BNG141" s="41"/>
      <c r="BNH141" s="38"/>
      <c r="BNI141" s="38"/>
      <c r="BNJ141" s="38"/>
      <c r="BNK141" s="38"/>
      <c r="BNL141" s="39"/>
      <c r="BNM141" s="40"/>
      <c r="BNN141" s="41"/>
      <c r="BNO141" s="41"/>
      <c r="BNP141" s="41"/>
      <c r="BNQ141" s="42"/>
      <c r="BNR141" s="41"/>
      <c r="BNS141" s="43"/>
      <c r="BNT141" s="44"/>
      <c r="BNU141" s="41"/>
      <c r="BNV141" s="41"/>
      <c r="BNW141" s="41"/>
      <c r="BNX141" s="38"/>
      <c r="BNY141" s="38"/>
      <c r="BNZ141" s="38"/>
      <c r="BOA141" s="38"/>
      <c r="BOB141" s="39"/>
      <c r="BOC141" s="40"/>
      <c r="BOD141" s="41"/>
      <c r="BOE141" s="41"/>
      <c r="BOF141" s="41"/>
      <c r="BOG141" s="42"/>
      <c r="BOH141" s="41"/>
      <c r="BOI141" s="43"/>
      <c r="BOJ141" s="44"/>
      <c r="BOK141" s="41"/>
      <c r="BOL141" s="41"/>
      <c r="BOM141" s="41"/>
      <c r="BON141" s="38"/>
      <c r="BOO141" s="38"/>
      <c r="BOP141" s="38"/>
      <c r="BOQ141" s="38"/>
      <c r="BOR141" s="39"/>
      <c r="BOS141" s="40"/>
      <c r="BOT141" s="41"/>
      <c r="BOU141" s="41"/>
      <c r="BOV141" s="41"/>
      <c r="BOW141" s="42"/>
      <c r="BOX141" s="41"/>
      <c r="BOY141" s="43"/>
      <c r="BOZ141" s="44"/>
      <c r="BPA141" s="41"/>
      <c r="BPB141" s="41"/>
      <c r="BPC141" s="41"/>
      <c r="BPD141" s="38"/>
      <c r="BPE141" s="38"/>
      <c r="BPF141" s="38"/>
      <c r="BPG141" s="38"/>
      <c r="BPH141" s="39"/>
      <c r="BPI141" s="40"/>
      <c r="BPJ141" s="41"/>
      <c r="BPK141" s="41"/>
      <c r="BPL141" s="41"/>
      <c r="BPM141" s="42"/>
      <c r="BPN141" s="41"/>
      <c r="BPO141" s="43"/>
      <c r="BPP141" s="44"/>
      <c r="BPQ141" s="41"/>
      <c r="BPR141" s="41"/>
      <c r="BPS141" s="41"/>
      <c r="BPT141" s="38"/>
      <c r="BPU141" s="38"/>
      <c r="BPV141" s="38"/>
      <c r="BPW141" s="38"/>
      <c r="BPX141" s="39"/>
      <c r="BPY141" s="40"/>
      <c r="BPZ141" s="41"/>
      <c r="BQA141" s="41"/>
      <c r="BQB141" s="41"/>
      <c r="BQC141" s="42"/>
      <c r="BQD141" s="41"/>
      <c r="BQE141" s="43"/>
      <c r="BQF141" s="44"/>
      <c r="BQG141" s="41"/>
      <c r="BQH141" s="41"/>
      <c r="BQI141" s="41"/>
      <c r="BQJ141" s="38"/>
      <c r="BQK141" s="38"/>
      <c r="BQL141" s="38"/>
      <c r="BQM141" s="38"/>
      <c r="BQN141" s="39"/>
      <c r="BQO141" s="40"/>
      <c r="BQP141" s="41"/>
      <c r="BQQ141" s="41"/>
      <c r="BQR141" s="41"/>
      <c r="BQS141" s="42"/>
      <c r="BQT141" s="41"/>
      <c r="BQU141" s="43"/>
      <c r="BQV141" s="44"/>
      <c r="BQW141" s="41"/>
      <c r="BQX141" s="41"/>
      <c r="BQY141" s="41"/>
      <c r="BQZ141" s="38"/>
      <c r="BRA141" s="38"/>
      <c r="BRB141" s="38"/>
      <c r="BRC141" s="38"/>
      <c r="BRD141" s="39"/>
      <c r="BRE141" s="40"/>
      <c r="BRF141" s="41"/>
      <c r="BRG141" s="41"/>
      <c r="BRH141" s="41"/>
      <c r="BRI141" s="42"/>
      <c r="BRJ141" s="41"/>
      <c r="BRK141" s="43"/>
      <c r="BRL141" s="44"/>
      <c r="BRM141" s="41"/>
      <c r="BRN141" s="41"/>
      <c r="BRO141" s="41"/>
      <c r="BRP141" s="38"/>
      <c r="BRQ141" s="38"/>
      <c r="BRR141" s="38"/>
      <c r="BRS141" s="38"/>
      <c r="BRT141" s="39"/>
      <c r="BRU141" s="40"/>
      <c r="BRV141" s="41"/>
      <c r="BRW141" s="41"/>
      <c r="BRX141" s="41"/>
      <c r="BRY141" s="42"/>
      <c r="BRZ141" s="41"/>
      <c r="BSA141" s="43"/>
      <c r="BSB141" s="44"/>
      <c r="BSC141" s="41"/>
      <c r="BSD141" s="41"/>
      <c r="BSE141" s="41"/>
      <c r="BSF141" s="38"/>
      <c r="BSG141" s="38"/>
      <c r="BSH141" s="38"/>
      <c r="BSI141" s="38"/>
      <c r="BSJ141" s="39"/>
      <c r="BSK141" s="40"/>
      <c r="BSL141" s="41"/>
      <c r="BSM141" s="41"/>
      <c r="BSN141" s="41"/>
      <c r="BSO141" s="42"/>
      <c r="BSP141" s="41"/>
      <c r="BSQ141" s="43"/>
      <c r="BSR141" s="44"/>
      <c r="BSS141" s="41"/>
      <c r="BST141" s="41"/>
      <c r="BSU141" s="41"/>
      <c r="BSV141" s="38"/>
      <c r="BSW141" s="38"/>
      <c r="BSX141" s="38"/>
      <c r="BSY141" s="38"/>
      <c r="BSZ141" s="39"/>
      <c r="BTA141" s="40"/>
      <c r="BTB141" s="41"/>
      <c r="BTC141" s="41"/>
      <c r="BTD141" s="41"/>
      <c r="BTE141" s="42"/>
      <c r="BTF141" s="41"/>
      <c r="BTG141" s="43"/>
      <c r="BTH141" s="44"/>
      <c r="BTI141" s="41"/>
      <c r="BTJ141" s="41"/>
      <c r="BTK141" s="41"/>
      <c r="BTL141" s="38"/>
      <c r="BTM141" s="38"/>
      <c r="BTN141" s="38"/>
      <c r="BTO141" s="38"/>
      <c r="BTP141" s="39"/>
      <c r="BTQ141" s="40"/>
      <c r="BTR141" s="41"/>
      <c r="BTS141" s="41"/>
      <c r="BTT141" s="41"/>
      <c r="BTU141" s="42"/>
      <c r="BTV141" s="41"/>
      <c r="BTW141" s="43"/>
      <c r="BTX141" s="44"/>
      <c r="BTY141" s="41"/>
      <c r="BTZ141" s="41"/>
      <c r="BUA141" s="41"/>
      <c r="BUB141" s="38"/>
      <c r="BUC141" s="38"/>
      <c r="BUD141" s="38"/>
      <c r="BUE141" s="38"/>
      <c r="BUF141" s="39"/>
      <c r="BUG141" s="40"/>
      <c r="BUH141" s="41"/>
      <c r="BUI141" s="41"/>
      <c r="BUJ141" s="41"/>
      <c r="BUK141" s="42"/>
      <c r="BUL141" s="41"/>
      <c r="BUM141" s="43"/>
      <c r="BUN141" s="44"/>
      <c r="BUO141" s="41"/>
      <c r="BUP141" s="41"/>
      <c r="BUQ141" s="41"/>
      <c r="BUR141" s="38"/>
      <c r="BUS141" s="38"/>
      <c r="BUT141" s="38"/>
      <c r="BUU141" s="38"/>
      <c r="BUV141" s="39"/>
      <c r="BUW141" s="40"/>
      <c r="BUX141" s="41"/>
      <c r="BUY141" s="41"/>
      <c r="BUZ141" s="41"/>
      <c r="BVA141" s="42"/>
      <c r="BVB141" s="41"/>
      <c r="BVC141" s="43"/>
      <c r="BVD141" s="44"/>
      <c r="BVE141" s="41"/>
      <c r="BVF141" s="41"/>
      <c r="BVG141" s="41"/>
      <c r="BVH141" s="38"/>
      <c r="BVI141" s="38"/>
      <c r="BVJ141" s="38"/>
      <c r="BVK141" s="38"/>
      <c r="BVL141" s="39"/>
      <c r="BVM141" s="40"/>
      <c r="BVN141" s="41"/>
      <c r="BVO141" s="41"/>
      <c r="BVP141" s="41"/>
      <c r="BVQ141" s="42"/>
      <c r="BVR141" s="41"/>
      <c r="BVS141" s="43"/>
      <c r="BVT141" s="44"/>
      <c r="BVU141" s="41"/>
      <c r="BVV141" s="41"/>
      <c r="BVW141" s="41"/>
      <c r="BVX141" s="38"/>
      <c r="BVY141" s="38"/>
      <c r="BVZ141" s="38"/>
      <c r="BWA141" s="38"/>
      <c r="BWB141" s="39"/>
      <c r="BWC141" s="40"/>
      <c r="BWD141" s="41"/>
      <c r="BWE141" s="41"/>
      <c r="BWF141" s="41"/>
      <c r="BWG141" s="42"/>
      <c r="BWH141" s="41"/>
      <c r="BWI141" s="43"/>
      <c r="BWJ141" s="44"/>
      <c r="BWK141" s="41"/>
      <c r="BWL141" s="41"/>
      <c r="BWM141" s="41"/>
      <c r="BWN141" s="38"/>
      <c r="BWO141" s="38"/>
      <c r="BWP141" s="38"/>
      <c r="BWQ141" s="38"/>
      <c r="BWR141" s="39"/>
      <c r="BWS141" s="40"/>
      <c r="BWT141" s="41"/>
      <c r="BWU141" s="41"/>
      <c r="BWV141" s="41"/>
      <c r="BWW141" s="42"/>
      <c r="BWX141" s="41"/>
      <c r="BWY141" s="43"/>
      <c r="BWZ141" s="44"/>
      <c r="BXA141" s="41"/>
      <c r="BXB141" s="41"/>
      <c r="BXC141" s="41"/>
      <c r="BXD141" s="38"/>
      <c r="BXE141" s="38"/>
      <c r="BXF141" s="38"/>
      <c r="BXG141" s="38"/>
      <c r="BXH141" s="39"/>
      <c r="BXI141" s="40"/>
      <c r="BXJ141" s="41"/>
      <c r="BXK141" s="41"/>
      <c r="BXL141" s="41"/>
      <c r="BXM141" s="42"/>
      <c r="BXN141" s="41"/>
      <c r="BXO141" s="43"/>
      <c r="BXP141" s="44"/>
      <c r="BXQ141" s="41"/>
      <c r="BXR141" s="41"/>
      <c r="BXS141" s="41"/>
      <c r="BXT141" s="38"/>
      <c r="BXU141" s="38"/>
      <c r="BXV141" s="38"/>
      <c r="BXW141" s="38"/>
      <c r="BXX141" s="39"/>
      <c r="BXY141" s="40"/>
      <c r="BXZ141" s="41"/>
      <c r="BYA141" s="41"/>
      <c r="BYB141" s="41"/>
      <c r="BYC141" s="42"/>
      <c r="BYD141" s="41"/>
      <c r="BYE141" s="43"/>
      <c r="BYF141" s="44"/>
      <c r="BYG141" s="41"/>
      <c r="BYH141" s="41"/>
      <c r="BYI141" s="41"/>
      <c r="BYJ141" s="38"/>
      <c r="BYK141" s="38"/>
      <c r="BYL141" s="38"/>
      <c r="BYM141" s="38"/>
      <c r="BYN141" s="39"/>
      <c r="BYO141" s="40"/>
      <c r="BYP141" s="41"/>
      <c r="BYQ141" s="41"/>
      <c r="BYR141" s="41"/>
      <c r="BYS141" s="42"/>
      <c r="BYT141" s="41"/>
      <c r="BYU141" s="43"/>
      <c r="BYV141" s="44"/>
      <c r="BYW141" s="41"/>
      <c r="BYX141" s="41"/>
      <c r="BYY141" s="41"/>
      <c r="BYZ141" s="38"/>
      <c r="BZA141" s="38"/>
      <c r="BZB141" s="38"/>
      <c r="BZC141" s="38"/>
      <c r="BZD141" s="39"/>
      <c r="BZE141" s="40"/>
      <c r="BZF141" s="41"/>
      <c r="BZG141" s="41"/>
      <c r="BZH141" s="41"/>
      <c r="BZI141" s="42"/>
      <c r="BZJ141" s="41"/>
      <c r="BZK141" s="43"/>
      <c r="BZL141" s="44"/>
      <c r="BZM141" s="41"/>
      <c r="BZN141" s="41"/>
      <c r="BZO141" s="41"/>
      <c r="BZP141" s="38"/>
      <c r="BZQ141" s="38"/>
      <c r="BZR141" s="38"/>
      <c r="BZS141" s="38"/>
      <c r="BZT141" s="39"/>
      <c r="BZU141" s="40"/>
      <c r="BZV141" s="41"/>
      <c r="BZW141" s="41"/>
      <c r="BZX141" s="41"/>
      <c r="BZY141" s="42"/>
      <c r="BZZ141" s="41"/>
      <c r="CAA141" s="43"/>
      <c r="CAB141" s="44"/>
      <c r="CAC141" s="41"/>
      <c r="CAD141" s="41"/>
      <c r="CAE141" s="41"/>
      <c r="CAF141" s="38"/>
      <c r="CAG141" s="38"/>
      <c r="CAH141" s="38"/>
      <c r="CAI141" s="38"/>
      <c r="CAJ141" s="39"/>
      <c r="CAK141" s="40"/>
      <c r="CAL141" s="41"/>
      <c r="CAM141" s="41"/>
      <c r="CAN141" s="41"/>
      <c r="CAO141" s="42"/>
      <c r="CAP141" s="41"/>
      <c r="CAQ141" s="43"/>
      <c r="CAR141" s="44"/>
      <c r="CAS141" s="41"/>
      <c r="CAT141" s="41"/>
      <c r="CAU141" s="41"/>
      <c r="CAV141" s="38"/>
      <c r="CAW141" s="38"/>
      <c r="CAX141" s="38"/>
      <c r="CAY141" s="38"/>
      <c r="CAZ141" s="39"/>
      <c r="CBA141" s="40"/>
      <c r="CBB141" s="41"/>
      <c r="CBC141" s="41"/>
      <c r="CBD141" s="41"/>
      <c r="CBE141" s="42"/>
      <c r="CBF141" s="41"/>
      <c r="CBG141" s="43"/>
      <c r="CBH141" s="44"/>
      <c r="CBI141" s="41"/>
      <c r="CBJ141" s="41"/>
      <c r="CBK141" s="41"/>
      <c r="CBL141" s="38"/>
      <c r="CBM141" s="38"/>
      <c r="CBN141" s="38"/>
      <c r="CBO141" s="38"/>
      <c r="CBP141" s="39"/>
      <c r="CBQ141" s="40"/>
      <c r="CBR141" s="41"/>
      <c r="CBS141" s="41"/>
      <c r="CBT141" s="41"/>
      <c r="CBU141" s="42"/>
      <c r="CBV141" s="41"/>
      <c r="CBW141" s="43"/>
      <c r="CBX141" s="44"/>
      <c r="CBY141" s="41"/>
      <c r="CBZ141" s="41"/>
      <c r="CCA141" s="41"/>
      <c r="CCB141" s="38"/>
      <c r="CCC141" s="38"/>
      <c r="CCD141" s="38"/>
      <c r="CCE141" s="38"/>
      <c r="CCF141" s="39"/>
      <c r="CCG141" s="40"/>
      <c r="CCH141" s="41"/>
      <c r="CCI141" s="41"/>
      <c r="CCJ141" s="41"/>
      <c r="CCK141" s="42"/>
      <c r="CCL141" s="41"/>
      <c r="CCM141" s="43"/>
      <c r="CCN141" s="44"/>
      <c r="CCO141" s="41"/>
      <c r="CCP141" s="41"/>
      <c r="CCQ141" s="41"/>
      <c r="CCR141" s="38"/>
      <c r="CCS141" s="38"/>
      <c r="CCT141" s="38"/>
      <c r="CCU141" s="38"/>
      <c r="CCV141" s="39"/>
      <c r="CCW141" s="40"/>
      <c r="CCX141" s="41"/>
      <c r="CCY141" s="41"/>
      <c r="CCZ141" s="41"/>
      <c r="CDA141" s="42"/>
      <c r="CDB141" s="41"/>
      <c r="CDC141" s="43"/>
      <c r="CDD141" s="44"/>
      <c r="CDE141" s="41"/>
      <c r="CDF141" s="41"/>
      <c r="CDG141" s="41"/>
      <c r="CDH141" s="38"/>
      <c r="CDI141" s="38"/>
      <c r="CDJ141" s="38"/>
      <c r="CDK141" s="38"/>
      <c r="CDL141" s="39"/>
      <c r="CDM141" s="40"/>
      <c r="CDN141" s="41"/>
      <c r="CDO141" s="41"/>
      <c r="CDP141" s="41"/>
      <c r="CDQ141" s="42"/>
      <c r="CDR141" s="41"/>
      <c r="CDS141" s="43"/>
      <c r="CDT141" s="44"/>
      <c r="CDU141" s="41"/>
      <c r="CDV141" s="41"/>
      <c r="CDW141" s="41"/>
      <c r="CDX141" s="38"/>
      <c r="CDY141" s="38"/>
      <c r="CDZ141" s="38"/>
      <c r="CEA141" s="38"/>
      <c r="CEB141" s="39"/>
      <c r="CEC141" s="40"/>
      <c r="CED141" s="41"/>
      <c r="CEE141" s="41"/>
      <c r="CEF141" s="41"/>
      <c r="CEG141" s="42"/>
      <c r="CEH141" s="41"/>
      <c r="CEI141" s="43"/>
      <c r="CEJ141" s="44"/>
      <c r="CEK141" s="41"/>
      <c r="CEL141" s="41"/>
      <c r="CEM141" s="41"/>
      <c r="CEN141" s="38"/>
      <c r="CEO141" s="38"/>
      <c r="CEP141" s="38"/>
      <c r="CEQ141" s="38"/>
      <c r="CER141" s="39"/>
      <c r="CES141" s="40"/>
      <c r="CET141" s="41"/>
      <c r="CEU141" s="41"/>
      <c r="CEV141" s="41"/>
      <c r="CEW141" s="42"/>
      <c r="CEX141" s="41"/>
      <c r="CEY141" s="43"/>
      <c r="CEZ141" s="44"/>
      <c r="CFA141" s="41"/>
      <c r="CFB141" s="41"/>
      <c r="CFC141" s="41"/>
      <c r="CFD141" s="38"/>
      <c r="CFE141" s="38"/>
      <c r="CFF141" s="38"/>
      <c r="CFG141" s="38"/>
      <c r="CFH141" s="39"/>
      <c r="CFI141" s="40"/>
      <c r="CFJ141" s="41"/>
      <c r="CFK141" s="41"/>
      <c r="CFL141" s="41"/>
      <c r="CFM141" s="42"/>
      <c r="CFN141" s="41"/>
      <c r="CFO141" s="43"/>
      <c r="CFP141" s="44"/>
      <c r="CFQ141" s="41"/>
      <c r="CFR141" s="41"/>
      <c r="CFS141" s="41"/>
      <c r="CFT141" s="38"/>
      <c r="CFU141" s="38"/>
      <c r="CFV141" s="38"/>
      <c r="CFW141" s="38"/>
      <c r="CFX141" s="39"/>
      <c r="CFY141" s="40"/>
      <c r="CFZ141" s="41"/>
      <c r="CGA141" s="41"/>
      <c r="CGB141" s="41"/>
      <c r="CGC141" s="42"/>
      <c r="CGD141" s="41"/>
      <c r="CGE141" s="43"/>
      <c r="CGF141" s="44"/>
      <c r="CGG141" s="41"/>
      <c r="CGH141" s="41"/>
      <c r="CGI141" s="41"/>
      <c r="CGJ141" s="38"/>
      <c r="CGK141" s="38"/>
      <c r="CGL141" s="38"/>
      <c r="CGM141" s="38"/>
      <c r="CGN141" s="39"/>
      <c r="CGO141" s="40"/>
      <c r="CGP141" s="41"/>
      <c r="CGQ141" s="41"/>
      <c r="CGR141" s="41"/>
      <c r="CGS141" s="42"/>
      <c r="CGT141" s="41"/>
      <c r="CGU141" s="43"/>
      <c r="CGV141" s="44"/>
      <c r="CGW141" s="41"/>
      <c r="CGX141" s="41"/>
      <c r="CGY141" s="41"/>
      <c r="CGZ141" s="38"/>
      <c r="CHA141" s="38"/>
      <c r="CHB141" s="38"/>
      <c r="CHC141" s="38"/>
      <c r="CHD141" s="39"/>
      <c r="CHE141" s="40"/>
      <c r="CHF141" s="41"/>
      <c r="CHG141" s="41"/>
      <c r="CHH141" s="41"/>
      <c r="CHI141" s="42"/>
      <c r="CHJ141" s="41"/>
      <c r="CHK141" s="43"/>
      <c r="CHL141" s="44"/>
      <c r="CHM141" s="41"/>
      <c r="CHN141" s="41"/>
      <c r="CHO141" s="41"/>
      <c r="CHP141" s="38"/>
      <c r="CHQ141" s="38"/>
      <c r="CHR141" s="38"/>
      <c r="CHS141" s="38"/>
      <c r="CHT141" s="39"/>
      <c r="CHU141" s="40"/>
      <c r="CHV141" s="41"/>
      <c r="CHW141" s="41"/>
      <c r="CHX141" s="41"/>
      <c r="CHY141" s="42"/>
      <c r="CHZ141" s="41"/>
      <c r="CIA141" s="43"/>
      <c r="CIB141" s="44"/>
      <c r="CIC141" s="41"/>
      <c r="CID141" s="41"/>
      <c r="CIE141" s="41"/>
      <c r="CIF141" s="38"/>
      <c r="CIG141" s="38"/>
      <c r="CIH141" s="38"/>
      <c r="CII141" s="38"/>
      <c r="CIJ141" s="39"/>
      <c r="CIK141" s="40"/>
      <c r="CIL141" s="41"/>
      <c r="CIM141" s="41"/>
      <c r="CIN141" s="41"/>
      <c r="CIO141" s="42"/>
      <c r="CIP141" s="41"/>
      <c r="CIQ141" s="43"/>
      <c r="CIR141" s="44"/>
      <c r="CIS141" s="41"/>
      <c r="CIT141" s="41"/>
      <c r="CIU141" s="41"/>
      <c r="CIV141" s="38"/>
      <c r="CIW141" s="38"/>
      <c r="CIX141" s="38"/>
      <c r="CIY141" s="38"/>
      <c r="CIZ141" s="39"/>
      <c r="CJA141" s="40"/>
      <c r="CJB141" s="41"/>
      <c r="CJC141" s="41"/>
      <c r="CJD141" s="41"/>
      <c r="CJE141" s="42"/>
      <c r="CJF141" s="41"/>
      <c r="CJG141" s="43"/>
      <c r="CJH141" s="44"/>
      <c r="CJI141" s="41"/>
      <c r="CJJ141" s="41"/>
      <c r="CJK141" s="41"/>
      <c r="CJL141" s="38"/>
      <c r="CJM141" s="38"/>
      <c r="CJN141" s="38"/>
      <c r="CJO141" s="38"/>
      <c r="CJP141" s="39"/>
      <c r="CJQ141" s="40"/>
      <c r="CJR141" s="41"/>
      <c r="CJS141" s="41"/>
      <c r="CJT141" s="41"/>
      <c r="CJU141" s="42"/>
      <c r="CJV141" s="41"/>
      <c r="CJW141" s="43"/>
      <c r="CJX141" s="44"/>
      <c r="CJY141" s="41"/>
      <c r="CJZ141" s="41"/>
      <c r="CKA141" s="41"/>
      <c r="CKB141" s="38"/>
      <c r="CKC141" s="38"/>
      <c r="CKD141" s="38"/>
      <c r="CKE141" s="38"/>
      <c r="CKF141" s="39"/>
      <c r="CKG141" s="40"/>
      <c r="CKH141" s="41"/>
      <c r="CKI141" s="41"/>
      <c r="CKJ141" s="41"/>
      <c r="CKK141" s="42"/>
      <c r="CKL141" s="41"/>
      <c r="CKM141" s="43"/>
      <c r="CKN141" s="44"/>
      <c r="CKO141" s="41"/>
      <c r="CKP141" s="41"/>
      <c r="CKQ141" s="41"/>
      <c r="CKR141" s="38"/>
      <c r="CKS141" s="38"/>
      <c r="CKT141" s="38"/>
      <c r="CKU141" s="38"/>
      <c r="CKV141" s="39"/>
      <c r="CKW141" s="40"/>
      <c r="CKX141" s="41"/>
      <c r="CKY141" s="41"/>
      <c r="CKZ141" s="41"/>
      <c r="CLA141" s="42"/>
      <c r="CLB141" s="41"/>
      <c r="CLC141" s="43"/>
      <c r="CLD141" s="44"/>
      <c r="CLE141" s="41"/>
      <c r="CLF141" s="41"/>
      <c r="CLG141" s="41"/>
      <c r="CLH141" s="38"/>
      <c r="CLI141" s="38"/>
      <c r="CLJ141" s="38"/>
      <c r="CLK141" s="38"/>
      <c r="CLL141" s="39"/>
      <c r="CLM141" s="40"/>
      <c r="CLN141" s="41"/>
      <c r="CLO141" s="41"/>
      <c r="CLP141" s="41"/>
      <c r="CLQ141" s="42"/>
      <c r="CLR141" s="41"/>
      <c r="CLS141" s="43"/>
      <c r="CLT141" s="44"/>
      <c r="CLU141" s="41"/>
      <c r="CLV141" s="41"/>
      <c r="CLW141" s="41"/>
      <c r="CLX141" s="38"/>
      <c r="CLY141" s="38"/>
      <c r="CLZ141" s="38"/>
      <c r="CMA141" s="38"/>
      <c r="CMB141" s="39"/>
      <c r="CMC141" s="40"/>
      <c r="CMD141" s="41"/>
      <c r="CME141" s="41"/>
      <c r="CMF141" s="41"/>
      <c r="CMG141" s="42"/>
      <c r="CMH141" s="41"/>
      <c r="CMI141" s="43"/>
      <c r="CMJ141" s="44"/>
      <c r="CMK141" s="41"/>
      <c r="CML141" s="41"/>
      <c r="CMM141" s="41"/>
      <c r="CMN141" s="38"/>
      <c r="CMO141" s="38"/>
      <c r="CMP141" s="38"/>
      <c r="CMQ141" s="38"/>
      <c r="CMR141" s="39"/>
      <c r="CMS141" s="40"/>
      <c r="CMT141" s="41"/>
      <c r="CMU141" s="41"/>
      <c r="CMV141" s="41"/>
      <c r="CMW141" s="42"/>
      <c r="CMX141" s="41"/>
      <c r="CMY141" s="43"/>
      <c r="CMZ141" s="44"/>
      <c r="CNA141" s="41"/>
      <c r="CNB141" s="41"/>
      <c r="CNC141" s="41"/>
      <c r="CND141" s="38"/>
      <c r="CNE141" s="38"/>
      <c r="CNF141" s="38"/>
      <c r="CNG141" s="38"/>
      <c r="CNH141" s="39"/>
      <c r="CNI141" s="40"/>
      <c r="CNJ141" s="41"/>
      <c r="CNK141" s="41"/>
      <c r="CNL141" s="41"/>
      <c r="CNM141" s="42"/>
      <c r="CNN141" s="41"/>
      <c r="CNO141" s="43"/>
      <c r="CNP141" s="44"/>
      <c r="CNQ141" s="41"/>
      <c r="CNR141" s="41"/>
      <c r="CNS141" s="41"/>
      <c r="CNT141" s="38"/>
      <c r="CNU141" s="38"/>
      <c r="CNV141" s="38"/>
      <c r="CNW141" s="38"/>
      <c r="CNX141" s="39"/>
      <c r="CNY141" s="40"/>
      <c r="CNZ141" s="41"/>
      <c r="COA141" s="41"/>
      <c r="COB141" s="41"/>
      <c r="COC141" s="42"/>
      <c r="COD141" s="41"/>
      <c r="COE141" s="43"/>
      <c r="COF141" s="44"/>
      <c r="COG141" s="41"/>
      <c r="COH141" s="41"/>
      <c r="COI141" s="41"/>
      <c r="COJ141" s="38"/>
      <c r="COK141" s="38"/>
      <c r="COL141" s="38"/>
      <c r="COM141" s="38"/>
      <c r="CON141" s="39"/>
      <c r="COO141" s="40"/>
      <c r="COP141" s="41"/>
      <c r="COQ141" s="41"/>
      <c r="COR141" s="41"/>
      <c r="COS141" s="42"/>
      <c r="COT141" s="41"/>
      <c r="COU141" s="43"/>
      <c r="COV141" s="44"/>
      <c r="COW141" s="41"/>
      <c r="COX141" s="41"/>
      <c r="COY141" s="41"/>
      <c r="COZ141" s="38"/>
      <c r="CPA141" s="38"/>
      <c r="CPB141" s="38"/>
      <c r="CPC141" s="38"/>
      <c r="CPD141" s="39"/>
      <c r="CPE141" s="40"/>
      <c r="CPF141" s="41"/>
      <c r="CPG141" s="41"/>
      <c r="CPH141" s="41"/>
      <c r="CPI141" s="42"/>
      <c r="CPJ141" s="41"/>
      <c r="CPK141" s="43"/>
      <c r="CPL141" s="44"/>
      <c r="CPM141" s="41"/>
      <c r="CPN141" s="41"/>
      <c r="CPO141" s="41"/>
      <c r="CPP141" s="38"/>
      <c r="CPQ141" s="38"/>
      <c r="CPR141" s="38"/>
      <c r="CPS141" s="38"/>
      <c r="CPT141" s="39"/>
      <c r="CPU141" s="40"/>
      <c r="CPV141" s="41"/>
      <c r="CPW141" s="41"/>
      <c r="CPX141" s="41"/>
      <c r="CPY141" s="42"/>
      <c r="CPZ141" s="41"/>
      <c r="CQA141" s="43"/>
      <c r="CQB141" s="44"/>
      <c r="CQC141" s="41"/>
      <c r="CQD141" s="41"/>
      <c r="CQE141" s="41"/>
      <c r="CQF141" s="38"/>
      <c r="CQG141" s="38"/>
      <c r="CQH141" s="38"/>
      <c r="CQI141" s="38"/>
      <c r="CQJ141" s="39"/>
      <c r="CQK141" s="40"/>
      <c r="CQL141" s="41"/>
      <c r="CQM141" s="41"/>
      <c r="CQN141" s="41"/>
      <c r="CQO141" s="42"/>
      <c r="CQP141" s="41"/>
      <c r="CQQ141" s="43"/>
      <c r="CQR141" s="44"/>
      <c r="CQS141" s="41"/>
      <c r="CQT141" s="41"/>
      <c r="CQU141" s="41"/>
      <c r="CQV141" s="38"/>
      <c r="CQW141" s="38"/>
      <c r="CQX141" s="38"/>
      <c r="CQY141" s="38"/>
      <c r="CQZ141" s="39"/>
      <c r="CRA141" s="40"/>
      <c r="CRB141" s="41"/>
      <c r="CRC141" s="41"/>
      <c r="CRD141" s="41"/>
      <c r="CRE141" s="42"/>
      <c r="CRF141" s="41"/>
      <c r="CRG141" s="43"/>
      <c r="CRH141" s="44"/>
      <c r="CRI141" s="41"/>
      <c r="CRJ141" s="41"/>
      <c r="CRK141" s="41"/>
      <c r="CRL141" s="38"/>
      <c r="CRM141" s="38"/>
      <c r="CRN141" s="38"/>
      <c r="CRO141" s="38"/>
      <c r="CRP141" s="39"/>
      <c r="CRQ141" s="40"/>
      <c r="CRR141" s="41"/>
      <c r="CRS141" s="41"/>
      <c r="CRT141" s="41"/>
      <c r="CRU141" s="42"/>
      <c r="CRV141" s="41"/>
      <c r="CRW141" s="43"/>
      <c r="CRX141" s="44"/>
      <c r="CRY141" s="41"/>
      <c r="CRZ141" s="41"/>
      <c r="CSA141" s="41"/>
      <c r="CSB141" s="38"/>
      <c r="CSC141" s="38"/>
      <c r="CSD141" s="38"/>
      <c r="CSE141" s="38"/>
      <c r="CSF141" s="39"/>
      <c r="CSG141" s="40"/>
      <c r="CSH141" s="41"/>
      <c r="CSI141" s="41"/>
      <c r="CSJ141" s="41"/>
      <c r="CSK141" s="42"/>
      <c r="CSL141" s="41"/>
      <c r="CSM141" s="43"/>
      <c r="CSN141" s="44"/>
      <c r="CSO141" s="41"/>
      <c r="CSP141" s="41"/>
      <c r="CSQ141" s="41"/>
      <c r="CSR141" s="38"/>
      <c r="CSS141" s="38"/>
      <c r="CST141" s="38"/>
      <c r="CSU141" s="38"/>
      <c r="CSV141" s="39"/>
      <c r="CSW141" s="40"/>
      <c r="CSX141" s="41"/>
      <c r="CSY141" s="41"/>
      <c r="CSZ141" s="41"/>
      <c r="CTA141" s="42"/>
      <c r="CTB141" s="41"/>
      <c r="CTC141" s="43"/>
      <c r="CTD141" s="44"/>
      <c r="CTE141" s="41"/>
      <c r="CTF141" s="41"/>
      <c r="CTG141" s="41"/>
      <c r="CTH141" s="38"/>
      <c r="CTI141" s="38"/>
      <c r="CTJ141" s="38"/>
      <c r="CTK141" s="38"/>
      <c r="CTL141" s="39"/>
      <c r="CTM141" s="40"/>
      <c r="CTN141" s="41"/>
      <c r="CTO141" s="41"/>
      <c r="CTP141" s="41"/>
      <c r="CTQ141" s="42"/>
      <c r="CTR141" s="41"/>
      <c r="CTS141" s="43"/>
      <c r="CTT141" s="44"/>
      <c r="CTU141" s="41"/>
      <c r="CTV141" s="41"/>
      <c r="CTW141" s="41"/>
      <c r="CTX141" s="38"/>
      <c r="CTY141" s="38"/>
      <c r="CTZ141" s="38"/>
      <c r="CUA141" s="38"/>
      <c r="CUB141" s="39"/>
      <c r="CUC141" s="40"/>
      <c r="CUD141" s="41"/>
      <c r="CUE141" s="41"/>
      <c r="CUF141" s="41"/>
      <c r="CUG141" s="42"/>
      <c r="CUH141" s="41"/>
      <c r="CUI141" s="43"/>
      <c r="CUJ141" s="44"/>
      <c r="CUK141" s="41"/>
      <c r="CUL141" s="41"/>
      <c r="CUM141" s="41"/>
      <c r="CUN141" s="38"/>
      <c r="CUO141" s="38"/>
      <c r="CUP141" s="38"/>
      <c r="CUQ141" s="38"/>
      <c r="CUR141" s="39"/>
      <c r="CUS141" s="40"/>
      <c r="CUT141" s="41"/>
      <c r="CUU141" s="41"/>
      <c r="CUV141" s="41"/>
      <c r="CUW141" s="42"/>
      <c r="CUX141" s="41"/>
      <c r="CUY141" s="43"/>
      <c r="CUZ141" s="44"/>
      <c r="CVA141" s="41"/>
      <c r="CVB141" s="41"/>
      <c r="CVC141" s="41"/>
      <c r="CVD141" s="38"/>
      <c r="CVE141" s="38"/>
      <c r="CVF141" s="38"/>
      <c r="CVG141" s="38"/>
      <c r="CVH141" s="39"/>
      <c r="CVI141" s="40"/>
      <c r="CVJ141" s="41"/>
      <c r="CVK141" s="41"/>
      <c r="CVL141" s="41"/>
      <c r="CVM141" s="42"/>
      <c r="CVN141" s="41"/>
      <c r="CVO141" s="43"/>
      <c r="CVP141" s="44"/>
      <c r="CVQ141" s="41"/>
      <c r="CVR141" s="41"/>
      <c r="CVS141" s="41"/>
      <c r="CVT141" s="38"/>
      <c r="CVU141" s="38"/>
      <c r="CVV141" s="38"/>
      <c r="CVW141" s="38"/>
      <c r="CVX141" s="39"/>
      <c r="CVY141" s="40"/>
      <c r="CVZ141" s="41"/>
      <c r="CWA141" s="41"/>
      <c r="CWB141" s="41"/>
      <c r="CWC141" s="42"/>
      <c r="CWD141" s="41"/>
      <c r="CWE141" s="43"/>
      <c r="CWF141" s="44"/>
      <c r="CWG141" s="41"/>
      <c r="CWH141" s="41"/>
      <c r="CWI141" s="41"/>
      <c r="CWJ141" s="38"/>
      <c r="CWK141" s="38"/>
      <c r="CWL141" s="38"/>
      <c r="CWM141" s="38"/>
      <c r="CWN141" s="39"/>
      <c r="CWO141" s="40"/>
      <c r="CWP141" s="41"/>
      <c r="CWQ141" s="41"/>
      <c r="CWR141" s="41"/>
      <c r="CWS141" s="42"/>
      <c r="CWT141" s="41"/>
      <c r="CWU141" s="43"/>
      <c r="CWV141" s="44"/>
      <c r="CWW141" s="41"/>
      <c r="CWX141" s="41"/>
      <c r="CWY141" s="41"/>
      <c r="CWZ141" s="38"/>
      <c r="CXA141" s="38"/>
      <c r="CXB141" s="38"/>
      <c r="CXC141" s="38"/>
      <c r="CXD141" s="39"/>
      <c r="CXE141" s="40"/>
      <c r="CXF141" s="41"/>
      <c r="CXG141" s="41"/>
      <c r="CXH141" s="41"/>
      <c r="CXI141" s="42"/>
      <c r="CXJ141" s="41"/>
      <c r="CXK141" s="43"/>
      <c r="CXL141" s="44"/>
      <c r="CXM141" s="41"/>
      <c r="CXN141" s="41"/>
      <c r="CXO141" s="41"/>
      <c r="CXP141" s="38"/>
      <c r="CXQ141" s="38"/>
      <c r="CXR141" s="38"/>
      <c r="CXS141" s="38"/>
      <c r="CXT141" s="39"/>
      <c r="CXU141" s="40"/>
      <c r="CXV141" s="41"/>
      <c r="CXW141" s="41"/>
      <c r="CXX141" s="41"/>
      <c r="CXY141" s="42"/>
      <c r="CXZ141" s="41"/>
      <c r="CYA141" s="43"/>
      <c r="CYB141" s="44"/>
      <c r="CYC141" s="41"/>
      <c r="CYD141" s="41"/>
      <c r="CYE141" s="41"/>
      <c r="CYF141" s="38"/>
      <c r="CYG141" s="38"/>
      <c r="CYH141" s="38"/>
      <c r="CYI141" s="38"/>
      <c r="CYJ141" s="39"/>
      <c r="CYK141" s="40"/>
      <c r="CYL141" s="41"/>
      <c r="CYM141" s="41"/>
      <c r="CYN141" s="41"/>
      <c r="CYO141" s="42"/>
      <c r="CYP141" s="41"/>
      <c r="CYQ141" s="43"/>
      <c r="CYR141" s="44"/>
      <c r="CYS141" s="41"/>
      <c r="CYT141" s="41"/>
      <c r="CYU141" s="41"/>
      <c r="CYV141" s="38"/>
      <c r="CYW141" s="38"/>
      <c r="CYX141" s="38"/>
      <c r="CYY141" s="38"/>
      <c r="CYZ141" s="39"/>
      <c r="CZA141" s="40"/>
      <c r="CZB141" s="41"/>
      <c r="CZC141" s="41"/>
      <c r="CZD141" s="41"/>
      <c r="CZE141" s="42"/>
      <c r="CZF141" s="41"/>
      <c r="CZG141" s="43"/>
      <c r="CZH141" s="44"/>
      <c r="CZI141" s="41"/>
      <c r="CZJ141" s="41"/>
      <c r="CZK141" s="41"/>
      <c r="CZL141" s="38"/>
      <c r="CZM141" s="38"/>
      <c r="CZN141" s="38"/>
      <c r="CZO141" s="38"/>
      <c r="CZP141" s="39"/>
      <c r="CZQ141" s="40"/>
      <c r="CZR141" s="41"/>
      <c r="CZS141" s="41"/>
      <c r="CZT141" s="41"/>
      <c r="CZU141" s="42"/>
      <c r="CZV141" s="41"/>
      <c r="CZW141" s="43"/>
      <c r="CZX141" s="44"/>
      <c r="CZY141" s="41"/>
      <c r="CZZ141" s="41"/>
      <c r="DAA141" s="41"/>
      <c r="DAB141" s="38"/>
      <c r="DAC141" s="38"/>
      <c r="DAD141" s="38"/>
      <c r="DAE141" s="38"/>
      <c r="DAF141" s="39"/>
      <c r="DAG141" s="40"/>
      <c r="DAH141" s="41"/>
      <c r="DAI141" s="41"/>
      <c r="DAJ141" s="41"/>
      <c r="DAK141" s="42"/>
      <c r="DAL141" s="41"/>
      <c r="DAM141" s="43"/>
      <c r="DAN141" s="44"/>
      <c r="DAO141" s="41"/>
      <c r="DAP141" s="41"/>
      <c r="DAQ141" s="41"/>
      <c r="DAR141" s="38"/>
      <c r="DAS141" s="38"/>
      <c r="DAT141" s="38"/>
      <c r="DAU141" s="38"/>
      <c r="DAV141" s="39"/>
      <c r="DAW141" s="40"/>
      <c r="DAX141" s="41"/>
      <c r="DAY141" s="41"/>
      <c r="DAZ141" s="41"/>
      <c r="DBA141" s="42"/>
      <c r="DBB141" s="41"/>
      <c r="DBC141" s="43"/>
      <c r="DBD141" s="44"/>
      <c r="DBE141" s="41"/>
      <c r="DBF141" s="41"/>
      <c r="DBG141" s="41"/>
      <c r="DBH141" s="38"/>
      <c r="DBI141" s="38"/>
      <c r="DBJ141" s="38"/>
      <c r="DBK141" s="38"/>
      <c r="DBL141" s="39"/>
      <c r="DBM141" s="40"/>
      <c r="DBN141" s="41"/>
      <c r="DBO141" s="41"/>
      <c r="DBP141" s="41"/>
      <c r="DBQ141" s="42"/>
      <c r="DBR141" s="41"/>
      <c r="DBS141" s="43"/>
      <c r="DBT141" s="44"/>
      <c r="DBU141" s="41"/>
      <c r="DBV141" s="41"/>
      <c r="DBW141" s="41"/>
      <c r="DBX141" s="38"/>
      <c r="DBY141" s="38"/>
      <c r="DBZ141" s="38"/>
      <c r="DCA141" s="38"/>
      <c r="DCB141" s="39"/>
      <c r="DCC141" s="40"/>
      <c r="DCD141" s="41"/>
      <c r="DCE141" s="41"/>
      <c r="DCF141" s="41"/>
      <c r="DCG141" s="42"/>
      <c r="DCH141" s="41"/>
      <c r="DCI141" s="43"/>
      <c r="DCJ141" s="44"/>
      <c r="DCK141" s="41"/>
      <c r="DCL141" s="41"/>
      <c r="DCM141" s="41"/>
      <c r="DCN141" s="38"/>
      <c r="DCO141" s="38"/>
      <c r="DCP141" s="38"/>
      <c r="DCQ141" s="38"/>
      <c r="DCR141" s="39"/>
      <c r="DCS141" s="40"/>
      <c r="DCT141" s="41"/>
      <c r="DCU141" s="41"/>
      <c r="DCV141" s="41"/>
      <c r="DCW141" s="42"/>
      <c r="DCX141" s="41"/>
      <c r="DCY141" s="43"/>
      <c r="DCZ141" s="44"/>
      <c r="DDA141" s="41"/>
      <c r="DDB141" s="41"/>
      <c r="DDC141" s="41"/>
      <c r="DDD141" s="38"/>
      <c r="DDE141" s="38"/>
      <c r="DDF141" s="38"/>
      <c r="DDG141" s="38"/>
      <c r="DDH141" s="39"/>
      <c r="DDI141" s="40"/>
      <c r="DDJ141" s="41"/>
      <c r="DDK141" s="41"/>
      <c r="DDL141" s="41"/>
      <c r="DDM141" s="42"/>
      <c r="DDN141" s="41"/>
      <c r="DDO141" s="43"/>
      <c r="DDP141" s="44"/>
      <c r="DDQ141" s="41"/>
      <c r="DDR141" s="41"/>
      <c r="DDS141" s="41"/>
      <c r="DDT141" s="38"/>
      <c r="DDU141" s="38"/>
      <c r="DDV141" s="38"/>
      <c r="DDW141" s="38"/>
      <c r="DDX141" s="39"/>
      <c r="DDY141" s="40"/>
      <c r="DDZ141" s="41"/>
      <c r="DEA141" s="41"/>
      <c r="DEB141" s="41"/>
      <c r="DEC141" s="42"/>
      <c r="DED141" s="41"/>
      <c r="DEE141" s="43"/>
      <c r="DEF141" s="44"/>
      <c r="DEG141" s="41"/>
      <c r="DEH141" s="41"/>
      <c r="DEI141" s="41"/>
      <c r="DEJ141" s="38"/>
      <c r="DEK141" s="38"/>
      <c r="DEL141" s="38"/>
      <c r="DEM141" s="38"/>
      <c r="DEN141" s="39"/>
      <c r="DEO141" s="40"/>
      <c r="DEP141" s="41"/>
      <c r="DEQ141" s="41"/>
      <c r="DER141" s="41"/>
      <c r="DES141" s="42"/>
      <c r="DET141" s="41"/>
      <c r="DEU141" s="43"/>
      <c r="DEV141" s="44"/>
      <c r="DEW141" s="41"/>
      <c r="DEX141" s="41"/>
      <c r="DEY141" s="41"/>
      <c r="DEZ141" s="38"/>
      <c r="DFA141" s="38"/>
      <c r="DFB141" s="38"/>
      <c r="DFC141" s="38"/>
      <c r="DFD141" s="39"/>
      <c r="DFE141" s="40"/>
      <c r="DFF141" s="41"/>
      <c r="DFG141" s="41"/>
      <c r="DFH141" s="41"/>
      <c r="DFI141" s="42"/>
      <c r="DFJ141" s="41"/>
      <c r="DFK141" s="43"/>
      <c r="DFL141" s="44"/>
      <c r="DFM141" s="41"/>
      <c r="DFN141" s="41"/>
      <c r="DFO141" s="41"/>
      <c r="DFP141" s="38"/>
      <c r="DFQ141" s="38"/>
      <c r="DFR141" s="38"/>
      <c r="DFS141" s="38"/>
      <c r="DFT141" s="39"/>
      <c r="DFU141" s="40"/>
      <c r="DFV141" s="41"/>
      <c r="DFW141" s="41"/>
      <c r="DFX141" s="41"/>
      <c r="DFY141" s="42"/>
      <c r="DFZ141" s="41"/>
      <c r="DGA141" s="43"/>
      <c r="DGB141" s="44"/>
      <c r="DGC141" s="41"/>
      <c r="DGD141" s="41"/>
      <c r="DGE141" s="41"/>
      <c r="DGF141" s="38"/>
      <c r="DGG141" s="38"/>
      <c r="DGH141" s="38"/>
      <c r="DGI141" s="38"/>
      <c r="DGJ141" s="39"/>
      <c r="DGK141" s="40"/>
      <c r="DGL141" s="41"/>
      <c r="DGM141" s="41"/>
      <c r="DGN141" s="41"/>
      <c r="DGO141" s="42"/>
      <c r="DGP141" s="41"/>
      <c r="DGQ141" s="43"/>
      <c r="DGR141" s="44"/>
      <c r="DGS141" s="41"/>
      <c r="DGT141" s="41"/>
      <c r="DGU141" s="41"/>
      <c r="DGV141" s="38"/>
      <c r="DGW141" s="38"/>
      <c r="DGX141" s="38"/>
      <c r="DGY141" s="38"/>
      <c r="DGZ141" s="39"/>
      <c r="DHA141" s="40"/>
      <c r="DHB141" s="41"/>
      <c r="DHC141" s="41"/>
      <c r="DHD141" s="41"/>
      <c r="DHE141" s="42"/>
      <c r="DHF141" s="41"/>
      <c r="DHG141" s="43"/>
      <c r="DHH141" s="44"/>
      <c r="DHI141" s="41"/>
      <c r="DHJ141" s="41"/>
      <c r="DHK141" s="41"/>
      <c r="DHL141" s="38"/>
      <c r="DHM141" s="38"/>
      <c r="DHN141" s="38"/>
      <c r="DHO141" s="38"/>
      <c r="DHP141" s="39"/>
      <c r="DHQ141" s="40"/>
      <c r="DHR141" s="41"/>
      <c r="DHS141" s="41"/>
      <c r="DHT141" s="41"/>
      <c r="DHU141" s="42"/>
      <c r="DHV141" s="41"/>
      <c r="DHW141" s="43"/>
      <c r="DHX141" s="44"/>
      <c r="DHY141" s="41"/>
      <c r="DHZ141" s="41"/>
      <c r="DIA141" s="41"/>
      <c r="DIB141" s="38"/>
      <c r="DIC141" s="38"/>
      <c r="DID141" s="38"/>
      <c r="DIE141" s="38"/>
      <c r="DIF141" s="39"/>
      <c r="DIG141" s="40"/>
      <c r="DIH141" s="41"/>
      <c r="DII141" s="41"/>
      <c r="DIJ141" s="41"/>
      <c r="DIK141" s="42"/>
      <c r="DIL141" s="41"/>
      <c r="DIM141" s="43"/>
      <c r="DIN141" s="44"/>
      <c r="DIO141" s="41"/>
      <c r="DIP141" s="41"/>
      <c r="DIQ141" s="41"/>
      <c r="DIR141" s="38"/>
      <c r="DIS141" s="38"/>
      <c r="DIT141" s="38"/>
      <c r="DIU141" s="38"/>
      <c r="DIV141" s="39"/>
      <c r="DIW141" s="40"/>
      <c r="DIX141" s="41"/>
      <c r="DIY141" s="41"/>
      <c r="DIZ141" s="41"/>
      <c r="DJA141" s="42"/>
      <c r="DJB141" s="41"/>
      <c r="DJC141" s="43"/>
      <c r="DJD141" s="44"/>
      <c r="DJE141" s="41"/>
      <c r="DJF141" s="41"/>
      <c r="DJG141" s="41"/>
      <c r="DJH141" s="38"/>
      <c r="DJI141" s="38"/>
      <c r="DJJ141" s="38"/>
      <c r="DJK141" s="38"/>
      <c r="DJL141" s="39"/>
      <c r="DJM141" s="40"/>
      <c r="DJN141" s="41"/>
      <c r="DJO141" s="41"/>
      <c r="DJP141" s="41"/>
      <c r="DJQ141" s="42"/>
      <c r="DJR141" s="41"/>
      <c r="DJS141" s="43"/>
      <c r="DJT141" s="44"/>
      <c r="DJU141" s="41"/>
      <c r="DJV141" s="41"/>
      <c r="DJW141" s="41"/>
      <c r="DJX141" s="38"/>
      <c r="DJY141" s="38"/>
      <c r="DJZ141" s="38"/>
      <c r="DKA141" s="38"/>
      <c r="DKB141" s="39"/>
      <c r="DKC141" s="40"/>
      <c r="DKD141" s="41"/>
      <c r="DKE141" s="41"/>
      <c r="DKF141" s="41"/>
      <c r="DKG141" s="42"/>
      <c r="DKH141" s="41"/>
      <c r="DKI141" s="43"/>
      <c r="DKJ141" s="44"/>
      <c r="DKK141" s="41"/>
      <c r="DKL141" s="41"/>
      <c r="DKM141" s="41"/>
      <c r="DKN141" s="38"/>
      <c r="DKO141" s="38"/>
      <c r="DKP141" s="38"/>
      <c r="DKQ141" s="38"/>
      <c r="DKR141" s="39"/>
      <c r="DKS141" s="40"/>
      <c r="DKT141" s="41"/>
      <c r="DKU141" s="41"/>
      <c r="DKV141" s="41"/>
      <c r="DKW141" s="42"/>
      <c r="DKX141" s="41"/>
      <c r="DKY141" s="43"/>
      <c r="DKZ141" s="44"/>
      <c r="DLA141" s="41"/>
      <c r="DLB141" s="41"/>
      <c r="DLC141" s="41"/>
      <c r="DLD141" s="38"/>
      <c r="DLE141" s="38"/>
      <c r="DLF141" s="38"/>
      <c r="DLG141" s="38"/>
      <c r="DLH141" s="39"/>
      <c r="DLI141" s="40"/>
      <c r="DLJ141" s="41"/>
      <c r="DLK141" s="41"/>
      <c r="DLL141" s="41"/>
      <c r="DLM141" s="42"/>
      <c r="DLN141" s="41"/>
      <c r="DLO141" s="43"/>
      <c r="DLP141" s="44"/>
      <c r="DLQ141" s="41"/>
      <c r="DLR141" s="41"/>
      <c r="DLS141" s="41"/>
      <c r="DLT141" s="38"/>
      <c r="DLU141" s="38"/>
      <c r="DLV141" s="38"/>
      <c r="DLW141" s="38"/>
      <c r="DLX141" s="39"/>
      <c r="DLY141" s="40"/>
      <c r="DLZ141" s="41"/>
      <c r="DMA141" s="41"/>
      <c r="DMB141" s="41"/>
      <c r="DMC141" s="42"/>
      <c r="DMD141" s="41"/>
      <c r="DME141" s="43"/>
      <c r="DMF141" s="44"/>
      <c r="DMG141" s="41"/>
      <c r="DMH141" s="41"/>
      <c r="DMI141" s="41"/>
      <c r="DMJ141" s="38"/>
      <c r="DMK141" s="38"/>
      <c r="DML141" s="38"/>
      <c r="DMM141" s="38"/>
      <c r="DMN141" s="39"/>
      <c r="DMO141" s="40"/>
      <c r="DMP141" s="41"/>
      <c r="DMQ141" s="41"/>
      <c r="DMR141" s="41"/>
      <c r="DMS141" s="42"/>
      <c r="DMT141" s="41"/>
      <c r="DMU141" s="43"/>
      <c r="DMV141" s="44"/>
      <c r="DMW141" s="41"/>
      <c r="DMX141" s="41"/>
      <c r="DMY141" s="41"/>
      <c r="DMZ141" s="38"/>
      <c r="DNA141" s="38"/>
      <c r="DNB141" s="38"/>
      <c r="DNC141" s="38"/>
      <c r="DND141" s="39"/>
      <c r="DNE141" s="40"/>
      <c r="DNF141" s="41"/>
      <c r="DNG141" s="41"/>
      <c r="DNH141" s="41"/>
      <c r="DNI141" s="42"/>
      <c r="DNJ141" s="41"/>
      <c r="DNK141" s="43"/>
      <c r="DNL141" s="44"/>
      <c r="DNM141" s="41"/>
      <c r="DNN141" s="41"/>
      <c r="DNO141" s="41"/>
      <c r="DNP141" s="38"/>
      <c r="DNQ141" s="38"/>
      <c r="DNR141" s="38"/>
      <c r="DNS141" s="38"/>
      <c r="DNT141" s="39"/>
      <c r="DNU141" s="40"/>
      <c r="DNV141" s="41"/>
      <c r="DNW141" s="41"/>
      <c r="DNX141" s="41"/>
      <c r="DNY141" s="42"/>
      <c r="DNZ141" s="41"/>
      <c r="DOA141" s="43"/>
      <c r="DOB141" s="44"/>
      <c r="DOC141" s="41"/>
      <c r="DOD141" s="41"/>
      <c r="DOE141" s="41"/>
      <c r="DOF141" s="38"/>
      <c r="DOG141" s="38"/>
      <c r="DOH141" s="38"/>
      <c r="DOI141" s="38"/>
      <c r="DOJ141" s="39"/>
      <c r="DOK141" s="40"/>
      <c r="DOL141" s="41"/>
      <c r="DOM141" s="41"/>
      <c r="DON141" s="41"/>
      <c r="DOO141" s="42"/>
      <c r="DOP141" s="41"/>
      <c r="DOQ141" s="43"/>
      <c r="DOR141" s="44"/>
      <c r="DOS141" s="41"/>
      <c r="DOT141" s="41"/>
      <c r="DOU141" s="41"/>
      <c r="DOV141" s="38"/>
      <c r="DOW141" s="38"/>
      <c r="DOX141" s="38"/>
      <c r="DOY141" s="38"/>
      <c r="DOZ141" s="39"/>
      <c r="DPA141" s="40"/>
      <c r="DPB141" s="41"/>
      <c r="DPC141" s="41"/>
      <c r="DPD141" s="41"/>
      <c r="DPE141" s="42"/>
      <c r="DPF141" s="41"/>
      <c r="DPG141" s="43"/>
      <c r="DPH141" s="44"/>
      <c r="DPI141" s="41"/>
      <c r="DPJ141" s="41"/>
      <c r="DPK141" s="41"/>
      <c r="DPL141" s="38"/>
      <c r="DPM141" s="38"/>
      <c r="DPN141" s="38"/>
      <c r="DPO141" s="38"/>
      <c r="DPP141" s="39"/>
      <c r="DPQ141" s="40"/>
      <c r="DPR141" s="41"/>
      <c r="DPS141" s="41"/>
      <c r="DPT141" s="41"/>
      <c r="DPU141" s="42"/>
      <c r="DPV141" s="41"/>
      <c r="DPW141" s="43"/>
      <c r="DPX141" s="44"/>
      <c r="DPY141" s="41"/>
      <c r="DPZ141" s="41"/>
      <c r="DQA141" s="41"/>
      <c r="DQB141" s="38"/>
      <c r="DQC141" s="38"/>
      <c r="DQD141" s="38"/>
      <c r="DQE141" s="38"/>
      <c r="DQF141" s="39"/>
      <c r="DQG141" s="40"/>
      <c r="DQH141" s="41"/>
      <c r="DQI141" s="41"/>
      <c r="DQJ141" s="41"/>
      <c r="DQK141" s="42"/>
      <c r="DQL141" s="41"/>
      <c r="DQM141" s="43"/>
      <c r="DQN141" s="44"/>
      <c r="DQO141" s="41"/>
      <c r="DQP141" s="41"/>
      <c r="DQQ141" s="41"/>
      <c r="DQR141" s="38"/>
      <c r="DQS141" s="38"/>
      <c r="DQT141" s="38"/>
      <c r="DQU141" s="38"/>
      <c r="DQV141" s="39"/>
      <c r="DQW141" s="40"/>
      <c r="DQX141" s="41"/>
      <c r="DQY141" s="41"/>
      <c r="DQZ141" s="41"/>
      <c r="DRA141" s="42"/>
      <c r="DRB141" s="41"/>
      <c r="DRC141" s="43"/>
      <c r="DRD141" s="44"/>
      <c r="DRE141" s="41"/>
      <c r="DRF141" s="41"/>
      <c r="DRG141" s="41"/>
      <c r="DRH141" s="38"/>
      <c r="DRI141" s="38"/>
      <c r="DRJ141" s="38"/>
      <c r="DRK141" s="38"/>
      <c r="DRL141" s="39"/>
      <c r="DRM141" s="40"/>
      <c r="DRN141" s="41"/>
      <c r="DRO141" s="41"/>
      <c r="DRP141" s="41"/>
      <c r="DRQ141" s="42"/>
      <c r="DRR141" s="41"/>
      <c r="DRS141" s="43"/>
      <c r="DRT141" s="44"/>
      <c r="DRU141" s="41"/>
      <c r="DRV141" s="41"/>
      <c r="DRW141" s="41"/>
      <c r="DRX141" s="38"/>
      <c r="DRY141" s="38"/>
      <c r="DRZ141" s="38"/>
      <c r="DSA141" s="38"/>
      <c r="DSB141" s="39"/>
      <c r="DSC141" s="40"/>
      <c r="DSD141" s="41"/>
      <c r="DSE141" s="41"/>
      <c r="DSF141" s="41"/>
      <c r="DSG141" s="42"/>
      <c r="DSH141" s="41"/>
      <c r="DSI141" s="43"/>
      <c r="DSJ141" s="44"/>
      <c r="DSK141" s="41"/>
      <c r="DSL141" s="41"/>
      <c r="DSM141" s="41"/>
      <c r="DSN141" s="38"/>
      <c r="DSO141" s="38"/>
      <c r="DSP141" s="38"/>
      <c r="DSQ141" s="38"/>
      <c r="DSR141" s="39"/>
      <c r="DSS141" s="40"/>
      <c r="DST141" s="41"/>
      <c r="DSU141" s="41"/>
      <c r="DSV141" s="41"/>
      <c r="DSW141" s="42"/>
      <c r="DSX141" s="41"/>
      <c r="DSY141" s="43"/>
      <c r="DSZ141" s="44"/>
      <c r="DTA141" s="41"/>
      <c r="DTB141" s="41"/>
      <c r="DTC141" s="41"/>
      <c r="DTD141" s="38"/>
      <c r="DTE141" s="38"/>
      <c r="DTF141" s="38"/>
      <c r="DTG141" s="38"/>
      <c r="DTH141" s="39"/>
      <c r="DTI141" s="40"/>
      <c r="DTJ141" s="41"/>
      <c r="DTK141" s="41"/>
      <c r="DTL141" s="41"/>
      <c r="DTM141" s="42"/>
      <c r="DTN141" s="41"/>
      <c r="DTO141" s="43"/>
      <c r="DTP141" s="44"/>
      <c r="DTQ141" s="41"/>
      <c r="DTR141" s="41"/>
      <c r="DTS141" s="41"/>
      <c r="DTT141" s="38"/>
      <c r="DTU141" s="38"/>
      <c r="DTV141" s="38"/>
      <c r="DTW141" s="38"/>
      <c r="DTX141" s="39"/>
      <c r="DTY141" s="40"/>
      <c r="DTZ141" s="41"/>
      <c r="DUA141" s="41"/>
      <c r="DUB141" s="41"/>
      <c r="DUC141" s="42"/>
      <c r="DUD141" s="41"/>
      <c r="DUE141" s="43"/>
      <c r="DUF141" s="44"/>
      <c r="DUG141" s="41"/>
      <c r="DUH141" s="41"/>
      <c r="DUI141" s="41"/>
      <c r="DUJ141" s="38"/>
      <c r="DUK141" s="38"/>
      <c r="DUL141" s="38"/>
      <c r="DUM141" s="38"/>
      <c r="DUN141" s="39"/>
      <c r="DUO141" s="40"/>
      <c r="DUP141" s="41"/>
      <c r="DUQ141" s="41"/>
      <c r="DUR141" s="41"/>
      <c r="DUS141" s="42"/>
      <c r="DUT141" s="41"/>
      <c r="DUU141" s="43"/>
      <c r="DUV141" s="44"/>
      <c r="DUW141" s="41"/>
      <c r="DUX141" s="41"/>
      <c r="DUY141" s="41"/>
      <c r="DUZ141" s="38"/>
      <c r="DVA141" s="38"/>
      <c r="DVB141" s="38"/>
      <c r="DVC141" s="38"/>
      <c r="DVD141" s="39"/>
      <c r="DVE141" s="40"/>
      <c r="DVF141" s="41"/>
      <c r="DVG141" s="41"/>
      <c r="DVH141" s="41"/>
      <c r="DVI141" s="42"/>
      <c r="DVJ141" s="41"/>
      <c r="DVK141" s="43"/>
      <c r="DVL141" s="44"/>
      <c r="DVM141" s="41"/>
      <c r="DVN141" s="41"/>
      <c r="DVO141" s="41"/>
      <c r="DVP141" s="38"/>
      <c r="DVQ141" s="38"/>
      <c r="DVR141" s="38"/>
      <c r="DVS141" s="38"/>
      <c r="DVT141" s="39"/>
      <c r="DVU141" s="40"/>
      <c r="DVV141" s="41"/>
      <c r="DVW141" s="41"/>
      <c r="DVX141" s="41"/>
      <c r="DVY141" s="42"/>
      <c r="DVZ141" s="41"/>
      <c r="DWA141" s="43"/>
      <c r="DWB141" s="44"/>
      <c r="DWC141" s="41"/>
      <c r="DWD141" s="41"/>
      <c r="DWE141" s="41"/>
      <c r="DWF141" s="38"/>
      <c r="DWG141" s="38"/>
      <c r="DWH141" s="38"/>
      <c r="DWI141" s="38"/>
      <c r="DWJ141" s="39"/>
      <c r="DWK141" s="40"/>
      <c r="DWL141" s="41"/>
      <c r="DWM141" s="41"/>
      <c r="DWN141" s="41"/>
      <c r="DWO141" s="42"/>
      <c r="DWP141" s="41"/>
      <c r="DWQ141" s="43"/>
      <c r="DWR141" s="44"/>
      <c r="DWS141" s="41"/>
      <c r="DWT141" s="41"/>
      <c r="DWU141" s="41"/>
      <c r="DWV141" s="38"/>
      <c r="DWW141" s="38"/>
      <c r="DWX141" s="38"/>
      <c r="DWY141" s="38"/>
      <c r="DWZ141" s="39"/>
      <c r="DXA141" s="40"/>
      <c r="DXB141" s="41"/>
      <c r="DXC141" s="41"/>
      <c r="DXD141" s="41"/>
      <c r="DXE141" s="42"/>
      <c r="DXF141" s="41"/>
      <c r="DXG141" s="43"/>
      <c r="DXH141" s="44"/>
      <c r="DXI141" s="41"/>
      <c r="DXJ141" s="41"/>
      <c r="DXK141" s="41"/>
      <c r="DXL141" s="38"/>
      <c r="DXM141" s="38"/>
      <c r="DXN141" s="38"/>
      <c r="DXO141" s="38"/>
      <c r="DXP141" s="39"/>
      <c r="DXQ141" s="40"/>
      <c r="DXR141" s="41"/>
      <c r="DXS141" s="41"/>
      <c r="DXT141" s="41"/>
      <c r="DXU141" s="42"/>
      <c r="DXV141" s="41"/>
      <c r="DXW141" s="43"/>
      <c r="DXX141" s="44"/>
      <c r="DXY141" s="41"/>
      <c r="DXZ141" s="41"/>
      <c r="DYA141" s="41"/>
      <c r="DYB141" s="38"/>
      <c r="DYC141" s="38"/>
      <c r="DYD141" s="38"/>
      <c r="DYE141" s="38"/>
      <c r="DYF141" s="39"/>
      <c r="DYG141" s="40"/>
      <c r="DYH141" s="41"/>
      <c r="DYI141" s="41"/>
      <c r="DYJ141" s="41"/>
      <c r="DYK141" s="42"/>
      <c r="DYL141" s="41"/>
      <c r="DYM141" s="43"/>
      <c r="DYN141" s="44"/>
      <c r="DYO141" s="41"/>
      <c r="DYP141" s="41"/>
      <c r="DYQ141" s="41"/>
      <c r="DYR141" s="38"/>
      <c r="DYS141" s="38"/>
      <c r="DYT141" s="38"/>
      <c r="DYU141" s="38"/>
      <c r="DYV141" s="39"/>
      <c r="DYW141" s="40"/>
      <c r="DYX141" s="41"/>
      <c r="DYY141" s="41"/>
      <c r="DYZ141" s="41"/>
      <c r="DZA141" s="42"/>
      <c r="DZB141" s="41"/>
      <c r="DZC141" s="43"/>
      <c r="DZD141" s="44"/>
      <c r="DZE141" s="41"/>
      <c r="DZF141" s="41"/>
      <c r="DZG141" s="41"/>
      <c r="DZH141" s="38"/>
      <c r="DZI141" s="38"/>
      <c r="DZJ141" s="38"/>
      <c r="DZK141" s="38"/>
      <c r="DZL141" s="39"/>
      <c r="DZM141" s="40"/>
      <c r="DZN141" s="41"/>
      <c r="DZO141" s="41"/>
      <c r="DZP141" s="41"/>
      <c r="DZQ141" s="42"/>
      <c r="DZR141" s="41"/>
      <c r="DZS141" s="43"/>
      <c r="DZT141" s="44"/>
      <c r="DZU141" s="41"/>
      <c r="DZV141" s="41"/>
      <c r="DZW141" s="41"/>
      <c r="DZX141" s="38"/>
      <c r="DZY141" s="38"/>
      <c r="DZZ141" s="38"/>
      <c r="EAA141" s="38"/>
      <c r="EAB141" s="39"/>
      <c r="EAC141" s="40"/>
      <c r="EAD141" s="41"/>
      <c r="EAE141" s="41"/>
      <c r="EAF141" s="41"/>
      <c r="EAG141" s="42"/>
      <c r="EAH141" s="41"/>
      <c r="EAI141" s="43"/>
      <c r="EAJ141" s="44"/>
      <c r="EAK141" s="41"/>
      <c r="EAL141" s="41"/>
      <c r="EAM141" s="41"/>
      <c r="EAN141" s="38"/>
      <c r="EAO141" s="38"/>
      <c r="EAP141" s="38"/>
      <c r="EAQ141" s="38"/>
      <c r="EAR141" s="39"/>
      <c r="EAS141" s="40"/>
      <c r="EAT141" s="41"/>
      <c r="EAU141" s="41"/>
      <c r="EAV141" s="41"/>
      <c r="EAW141" s="42"/>
      <c r="EAX141" s="41"/>
      <c r="EAY141" s="43"/>
      <c r="EAZ141" s="44"/>
      <c r="EBA141" s="41"/>
      <c r="EBB141" s="41"/>
      <c r="EBC141" s="41"/>
      <c r="EBD141" s="38"/>
      <c r="EBE141" s="38"/>
      <c r="EBF141" s="38"/>
      <c r="EBG141" s="38"/>
      <c r="EBH141" s="39"/>
      <c r="EBI141" s="40"/>
      <c r="EBJ141" s="41"/>
      <c r="EBK141" s="41"/>
      <c r="EBL141" s="41"/>
      <c r="EBM141" s="42"/>
      <c r="EBN141" s="41"/>
      <c r="EBO141" s="43"/>
      <c r="EBP141" s="44"/>
      <c r="EBQ141" s="41"/>
      <c r="EBR141" s="41"/>
      <c r="EBS141" s="41"/>
      <c r="EBT141" s="38"/>
      <c r="EBU141" s="38"/>
      <c r="EBV141" s="38"/>
      <c r="EBW141" s="38"/>
      <c r="EBX141" s="39"/>
      <c r="EBY141" s="40"/>
      <c r="EBZ141" s="41"/>
      <c r="ECA141" s="41"/>
      <c r="ECB141" s="41"/>
      <c r="ECC141" s="42"/>
      <c r="ECD141" s="41"/>
      <c r="ECE141" s="43"/>
      <c r="ECF141" s="44"/>
      <c r="ECG141" s="41"/>
      <c r="ECH141" s="41"/>
      <c r="ECI141" s="41"/>
      <c r="ECJ141" s="38"/>
      <c r="ECK141" s="38"/>
      <c r="ECL141" s="38"/>
      <c r="ECM141" s="38"/>
      <c r="ECN141" s="39"/>
      <c r="ECO141" s="40"/>
      <c r="ECP141" s="41"/>
      <c r="ECQ141" s="41"/>
      <c r="ECR141" s="41"/>
      <c r="ECS141" s="42"/>
      <c r="ECT141" s="41"/>
      <c r="ECU141" s="43"/>
      <c r="ECV141" s="44"/>
      <c r="ECW141" s="41"/>
      <c r="ECX141" s="41"/>
      <c r="ECY141" s="41"/>
      <c r="ECZ141" s="38"/>
      <c r="EDA141" s="38"/>
      <c r="EDB141" s="38"/>
      <c r="EDC141" s="38"/>
      <c r="EDD141" s="39"/>
      <c r="EDE141" s="40"/>
      <c r="EDF141" s="41"/>
      <c r="EDG141" s="41"/>
      <c r="EDH141" s="41"/>
      <c r="EDI141" s="42"/>
      <c r="EDJ141" s="41"/>
      <c r="EDK141" s="43"/>
      <c r="EDL141" s="44"/>
      <c r="EDM141" s="41"/>
      <c r="EDN141" s="41"/>
      <c r="EDO141" s="41"/>
      <c r="EDP141" s="38"/>
      <c r="EDQ141" s="38"/>
      <c r="EDR141" s="38"/>
      <c r="EDS141" s="38"/>
      <c r="EDT141" s="39"/>
      <c r="EDU141" s="40"/>
      <c r="EDV141" s="41"/>
      <c r="EDW141" s="41"/>
      <c r="EDX141" s="41"/>
      <c r="EDY141" s="42"/>
      <c r="EDZ141" s="41"/>
      <c r="EEA141" s="43"/>
      <c r="EEB141" s="44"/>
      <c r="EEC141" s="41"/>
      <c r="EED141" s="41"/>
      <c r="EEE141" s="41"/>
      <c r="EEF141" s="38"/>
      <c r="EEG141" s="38"/>
      <c r="EEH141" s="38"/>
      <c r="EEI141" s="38"/>
      <c r="EEJ141" s="39"/>
      <c r="EEK141" s="40"/>
      <c r="EEL141" s="41"/>
      <c r="EEM141" s="41"/>
      <c r="EEN141" s="41"/>
      <c r="EEO141" s="42"/>
      <c r="EEP141" s="41"/>
      <c r="EEQ141" s="43"/>
      <c r="EER141" s="44"/>
      <c r="EES141" s="41"/>
      <c r="EET141" s="41"/>
      <c r="EEU141" s="41"/>
      <c r="EEV141" s="38"/>
      <c r="EEW141" s="38"/>
      <c r="EEX141" s="38"/>
      <c r="EEY141" s="38"/>
      <c r="EEZ141" s="39"/>
      <c r="EFA141" s="40"/>
      <c r="EFB141" s="41"/>
      <c r="EFC141" s="41"/>
      <c r="EFD141" s="41"/>
      <c r="EFE141" s="42"/>
      <c r="EFF141" s="41"/>
      <c r="EFG141" s="43"/>
      <c r="EFH141" s="44"/>
      <c r="EFI141" s="41"/>
      <c r="EFJ141" s="41"/>
      <c r="EFK141" s="41"/>
      <c r="EFL141" s="38"/>
      <c r="EFM141" s="38"/>
      <c r="EFN141" s="38"/>
      <c r="EFO141" s="38"/>
      <c r="EFP141" s="39"/>
      <c r="EFQ141" s="40"/>
      <c r="EFR141" s="41"/>
      <c r="EFS141" s="41"/>
      <c r="EFT141" s="41"/>
      <c r="EFU141" s="42"/>
      <c r="EFV141" s="41"/>
      <c r="EFW141" s="43"/>
      <c r="EFX141" s="44"/>
      <c r="EFY141" s="41"/>
      <c r="EFZ141" s="41"/>
      <c r="EGA141" s="41"/>
      <c r="EGB141" s="38"/>
      <c r="EGC141" s="38"/>
      <c r="EGD141" s="38"/>
      <c r="EGE141" s="38"/>
      <c r="EGF141" s="39"/>
      <c r="EGG141" s="40"/>
      <c r="EGH141" s="41"/>
      <c r="EGI141" s="41"/>
      <c r="EGJ141" s="41"/>
      <c r="EGK141" s="42"/>
      <c r="EGL141" s="41"/>
      <c r="EGM141" s="43"/>
      <c r="EGN141" s="44"/>
      <c r="EGO141" s="41"/>
      <c r="EGP141" s="41"/>
      <c r="EGQ141" s="41"/>
      <c r="EGR141" s="38"/>
      <c r="EGS141" s="38"/>
      <c r="EGT141" s="38"/>
      <c r="EGU141" s="38"/>
      <c r="EGV141" s="39"/>
      <c r="EGW141" s="40"/>
      <c r="EGX141" s="41"/>
      <c r="EGY141" s="41"/>
      <c r="EGZ141" s="41"/>
      <c r="EHA141" s="42"/>
      <c r="EHB141" s="41"/>
      <c r="EHC141" s="43"/>
      <c r="EHD141" s="44"/>
      <c r="EHE141" s="41"/>
      <c r="EHF141" s="41"/>
      <c r="EHG141" s="41"/>
      <c r="EHH141" s="38"/>
      <c r="EHI141" s="38"/>
      <c r="EHJ141" s="38"/>
      <c r="EHK141" s="38"/>
      <c r="EHL141" s="39"/>
      <c r="EHM141" s="40"/>
      <c r="EHN141" s="41"/>
      <c r="EHO141" s="41"/>
      <c r="EHP141" s="41"/>
      <c r="EHQ141" s="42"/>
      <c r="EHR141" s="41"/>
      <c r="EHS141" s="43"/>
      <c r="EHT141" s="44"/>
      <c r="EHU141" s="41"/>
      <c r="EHV141" s="41"/>
      <c r="EHW141" s="41"/>
      <c r="EHX141" s="38"/>
      <c r="EHY141" s="38"/>
      <c r="EHZ141" s="38"/>
      <c r="EIA141" s="38"/>
      <c r="EIB141" s="39"/>
      <c r="EIC141" s="40"/>
      <c r="EID141" s="41"/>
      <c r="EIE141" s="41"/>
      <c r="EIF141" s="41"/>
      <c r="EIG141" s="42"/>
      <c r="EIH141" s="41"/>
      <c r="EII141" s="43"/>
      <c r="EIJ141" s="44"/>
      <c r="EIK141" s="41"/>
      <c r="EIL141" s="41"/>
      <c r="EIM141" s="41"/>
      <c r="EIN141" s="38"/>
      <c r="EIO141" s="38"/>
      <c r="EIP141" s="38"/>
      <c r="EIQ141" s="38"/>
      <c r="EIR141" s="39"/>
      <c r="EIS141" s="40"/>
      <c r="EIT141" s="41"/>
      <c r="EIU141" s="41"/>
      <c r="EIV141" s="41"/>
      <c r="EIW141" s="42"/>
      <c r="EIX141" s="41"/>
      <c r="EIY141" s="43"/>
      <c r="EIZ141" s="44"/>
      <c r="EJA141" s="41"/>
      <c r="EJB141" s="41"/>
      <c r="EJC141" s="41"/>
      <c r="EJD141" s="38"/>
      <c r="EJE141" s="38"/>
      <c r="EJF141" s="38"/>
      <c r="EJG141" s="38"/>
      <c r="EJH141" s="39"/>
      <c r="EJI141" s="40"/>
      <c r="EJJ141" s="41"/>
      <c r="EJK141" s="41"/>
      <c r="EJL141" s="41"/>
      <c r="EJM141" s="42"/>
      <c r="EJN141" s="41"/>
      <c r="EJO141" s="43"/>
      <c r="EJP141" s="44"/>
      <c r="EJQ141" s="41"/>
      <c r="EJR141" s="41"/>
      <c r="EJS141" s="41"/>
      <c r="EJT141" s="38"/>
      <c r="EJU141" s="38"/>
      <c r="EJV141" s="38"/>
      <c r="EJW141" s="38"/>
      <c r="EJX141" s="39"/>
      <c r="EJY141" s="40"/>
      <c r="EJZ141" s="41"/>
      <c r="EKA141" s="41"/>
      <c r="EKB141" s="41"/>
      <c r="EKC141" s="42"/>
      <c r="EKD141" s="41"/>
      <c r="EKE141" s="43"/>
      <c r="EKF141" s="44"/>
      <c r="EKG141" s="41"/>
      <c r="EKH141" s="41"/>
      <c r="EKI141" s="41"/>
      <c r="EKJ141" s="38"/>
      <c r="EKK141" s="38"/>
      <c r="EKL141" s="38"/>
      <c r="EKM141" s="38"/>
      <c r="EKN141" s="39"/>
      <c r="EKO141" s="40"/>
      <c r="EKP141" s="41"/>
      <c r="EKQ141" s="41"/>
      <c r="EKR141" s="41"/>
      <c r="EKS141" s="42"/>
      <c r="EKT141" s="41"/>
      <c r="EKU141" s="43"/>
      <c r="EKV141" s="44"/>
      <c r="EKW141" s="41"/>
      <c r="EKX141" s="41"/>
      <c r="EKY141" s="41"/>
      <c r="EKZ141" s="38"/>
      <c r="ELA141" s="38"/>
      <c r="ELB141" s="38"/>
      <c r="ELC141" s="38"/>
      <c r="ELD141" s="39"/>
      <c r="ELE141" s="40"/>
      <c r="ELF141" s="41"/>
      <c r="ELG141" s="41"/>
      <c r="ELH141" s="41"/>
      <c r="ELI141" s="42"/>
      <c r="ELJ141" s="41"/>
      <c r="ELK141" s="43"/>
      <c r="ELL141" s="44"/>
      <c r="ELM141" s="41"/>
      <c r="ELN141" s="41"/>
      <c r="ELO141" s="41"/>
      <c r="ELP141" s="38"/>
      <c r="ELQ141" s="38"/>
      <c r="ELR141" s="38"/>
      <c r="ELS141" s="38"/>
      <c r="ELT141" s="39"/>
      <c r="ELU141" s="40"/>
      <c r="ELV141" s="41"/>
      <c r="ELW141" s="41"/>
      <c r="ELX141" s="41"/>
      <c r="ELY141" s="42"/>
      <c r="ELZ141" s="41"/>
      <c r="EMA141" s="43"/>
      <c r="EMB141" s="44"/>
      <c r="EMC141" s="41"/>
      <c r="EMD141" s="41"/>
      <c r="EME141" s="41"/>
      <c r="EMF141" s="38"/>
      <c r="EMG141" s="38"/>
      <c r="EMH141" s="38"/>
      <c r="EMI141" s="38"/>
      <c r="EMJ141" s="39"/>
      <c r="EMK141" s="40"/>
      <c r="EML141" s="41"/>
      <c r="EMM141" s="41"/>
      <c r="EMN141" s="41"/>
      <c r="EMO141" s="42"/>
      <c r="EMP141" s="41"/>
      <c r="EMQ141" s="43"/>
      <c r="EMR141" s="44"/>
      <c r="EMS141" s="41"/>
      <c r="EMT141" s="41"/>
      <c r="EMU141" s="41"/>
      <c r="EMV141" s="38"/>
      <c r="EMW141" s="38"/>
      <c r="EMX141" s="38"/>
      <c r="EMY141" s="38"/>
      <c r="EMZ141" s="39"/>
      <c r="ENA141" s="40"/>
      <c r="ENB141" s="41"/>
      <c r="ENC141" s="41"/>
      <c r="END141" s="41"/>
      <c r="ENE141" s="42"/>
      <c r="ENF141" s="41"/>
      <c r="ENG141" s="43"/>
      <c r="ENH141" s="44"/>
      <c r="ENI141" s="41"/>
      <c r="ENJ141" s="41"/>
      <c r="ENK141" s="41"/>
      <c r="ENL141" s="38"/>
      <c r="ENM141" s="38"/>
      <c r="ENN141" s="38"/>
      <c r="ENO141" s="38"/>
      <c r="ENP141" s="39"/>
      <c r="ENQ141" s="40"/>
      <c r="ENR141" s="41"/>
      <c r="ENS141" s="41"/>
      <c r="ENT141" s="41"/>
      <c r="ENU141" s="42"/>
      <c r="ENV141" s="41"/>
      <c r="ENW141" s="43"/>
      <c r="ENX141" s="44"/>
      <c r="ENY141" s="41"/>
      <c r="ENZ141" s="41"/>
      <c r="EOA141" s="41"/>
      <c r="EOB141" s="38"/>
      <c r="EOC141" s="38"/>
      <c r="EOD141" s="38"/>
      <c r="EOE141" s="38"/>
      <c r="EOF141" s="39"/>
      <c r="EOG141" s="40"/>
      <c r="EOH141" s="41"/>
      <c r="EOI141" s="41"/>
      <c r="EOJ141" s="41"/>
      <c r="EOK141" s="42"/>
      <c r="EOL141" s="41"/>
      <c r="EOM141" s="43"/>
      <c r="EON141" s="44"/>
      <c r="EOO141" s="41"/>
      <c r="EOP141" s="41"/>
      <c r="EOQ141" s="41"/>
      <c r="EOR141" s="38"/>
      <c r="EOS141" s="38"/>
      <c r="EOT141" s="38"/>
      <c r="EOU141" s="38"/>
      <c r="EOV141" s="39"/>
      <c r="EOW141" s="40"/>
      <c r="EOX141" s="41"/>
      <c r="EOY141" s="41"/>
      <c r="EOZ141" s="41"/>
      <c r="EPA141" s="42"/>
      <c r="EPB141" s="41"/>
      <c r="EPC141" s="43"/>
      <c r="EPD141" s="44"/>
      <c r="EPE141" s="41"/>
      <c r="EPF141" s="41"/>
      <c r="EPG141" s="41"/>
      <c r="EPH141" s="38"/>
      <c r="EPI141" s="38"/>
      <c r="EPJ141" s="38"/>
      <c r="EPK141" s="38"/>
      <c r="EPL141" s="39"/>
      <c r="EPM141" s="40"/>
      <c r="EPN141" s="41"/>
      <c r="EPO141" s="41"/>
      <c r="EPP141" s="41"/>
      <c r="EPQ141" s="42"/>
      <c r="EPR141" s="41"/>
      <c r="EPS141" s="43"/>
      <c r="EPT141" s="44"/>
      <c r="EPU141" s="41"/>
      <c r="EPV141" s="41"/>
      <c r="EPW141" s="41"/>
      <c r="EPX141" s="38"/>
      <c r="EPY141" s="38"/>
      <c r="EPZ141" s="38"/>
      <c r="EQA141" s="38"/>
      <c r="EQB141" s="39"/>
      <c r="EQC141" s="40"/>
      <c r="EQD141" s="41"/>
      <c r="EQE141" s="41"/>
      <c r="EQF141" s="41"/>
      <c r="EQG141" s="42"/>
      <c r="EQH141" s="41"/>
      <c r="EQI141" s="43"/>
      <c r="EQJ141" s="44"/>
      <c r="EQK141" s="41"/>
      <c r="EQL141" s="41"/>
      <c r="EQM141" s="41"/>
      <c r="EQN141" s="38"/>
      <c r="EQO141" s="38"/>
      <c r="EQP141" s="38"/>
      <c r="EQQ141" s="38"/>
      <c r="EQR141" s="39"/>
      <c r="EQS141" s="40"/>
      <c r="EQT141" s="41"/>
      <c r="EQU141" s="41"/>
      <c r="EQV141" s="41"/>
      <c r="EQW141" s="42"/>
      <c r="EQX141" s="41"/>
      <c r="EQY141" s="43"/>
      <c r="EQZ141" s="44"/>
      <c r="ERA141" s="41"/>
      <c r="ERB141" s="41"/>
      <c r="ERC141" s="41"/>
      <c r="ERD141" s="38"/>
      <c r="ERE141" s="38"/>
      <c r="ERF141" s="38"/>
      <c r="ERG141" s="38"/>
      <c r="ERH141" s="39"/>
      <c r="ERI141" s="40"/>
      <c r="ERJ141" s="41"/>
      <c r="ERK141" s="41"/>
      <c r="ERL141" s="41"/>
      <c r="ERM141" s="42"/>
      <c r="ERN141" s="41"/>
      <c r="ERO141" s="43"/>
      <c r="ERP141" s="44"/>
      <c r="ERQ141" s="41"/>
      <c r="ERR141" s="41"/>
      <c r="ERS141" s="41"/>
      <c r="ERT141" s="38"/>
      <c r="ERU141" s="38"/>
      <c r="ERV141" s="38"/>
      <c r="ERW141" s="38"/>
      <c r="ERX141" s="39"/>
      <c r="ERY141" s="40"/>
      <c r="ERZ141" s="41"/>
      <c r="ESA141" s="41"/>
      <c r="ESB141" s="41"/>
      <c r="ESC141" s="42"/>
      <c r="ESD141" s="41"/>
      <c r="ESE141" s="43"/>
      <c r="ESF141" s="44"/>
      <c r="ESG141" s="41"/>
      <c r="ESH141" s="41"/>
      <c r="ESI141" s="41"/>
      <c r="ESJ141" s="38"/>
      <c r="ESK141" s="38"/>
      <c r="ESL141" s="38"/>
      <c r="ESM141" s="38"/>
      <c r="ESN141" s="39"/>
      <c r="ESO141" s="40"/>
      <c r="ESP141" s="41"/>
      <c r="ESQ141" s="41"/>
      <c r="ESR141" s="41"/>
      <c r="ESS141" s="42"/>
      <c r="EST141" s="41"/>
      <c r="ESU141" s="43"/>
      <c r="ESV141" s="44"/>
      <c r="ESW141" s="41"/>
      <c r="ESX141" s="41"/>
      <c r="ESY141" s="41"/>
      <c r="ESZ141" s="38"/>
      <c r="ETA141" s="38"/>
      <c r="ETB141" s="38"/>
      <c r="ETC141" s="38"/>
      <c r="ETD141" s="39"/>
      <c r="ETE141" s="40"/>
      <c r="ETF141" s="41"/>
      <c r="ETG141" s="41"/>
      <c r="ETH141" s="41"/>
      <c r="ETI141" s="42"/>
      <c r="ETJ141" s="41"/>
      <c r="ETK141" s="43"/>
      <c r="ETL141" s="44"/>
      <c r="ETM141" s="41"/>
      <c r="ETN141" s="41"/>
      <c r="ETO141" s="41"/>
      <c r="ETP141" s="38"/>
      <c r="ETQ141" s="38"/>
      <c r="ETR141" s="38"/>
      <c r="ETS141" s="38"/>
      <c r="ETT141" s="39"/>
      <c r="ETU141" s="40"/>
      <c r="ETV141" s="41"/>
      <c r="ETW141" s="41"/>
      <c r="ETX141" s="41"/>
      <c r="ETY141" s="42"/>
      <c r="ETZ141" s="41"/>
      <c r="EUA141" s="43"/>
      <c r="EUB141" s="44"/>
      <c r="EUC141" s="41"/>
      <c r="EUD141" s="41"/>
      <c r="EUE141" s="41"/>
      <c r="EUF141" s="38"/>
      <c r="EUG141" s="38"/>
      <c r="EUH141" s="38"/>
      <c r="EUI141" s="38"/>
      <c r="EUJ141" s="39"/>
      <c r="EUK141" s="40"/>
      <c r="EUL141" s="41"/>
      <c r="EUM141" s="41"/>
      <c r="EUN141" s="41"/>
      <c r="EUO141" s="42"/>
      <c r="EUP141" s="41"/>
      <c r="EUQ141" s="43"/>
      <c r="EUR141" s="44"/>
      <c r="EUS141" s="41"/>
      <c r="EUT141" s="41"/>
      <c r="EUU141" s="41"/>
      <c r="EUV141" s="38"/>
      <c r="EUW141" s="38"/>
      <c r="EUX141" s="38"/>
      <c r="EUY141" s="38"/>
      <c r="EUZ141" s="39"/>
      <c r="EVA141" s="40"/>
      <c r="EVB141" s="41"/>
      <c r="EVC141" s="41"/>
      <c r="EVD141" s="41"/>
      <c r="EVE141" s="42"/>
      <c r="EVF141" s="41"/>
      <c r="EVG141" s="43"/>
      <c r="EVH141" s="44"/>
      <c r="EVI141" s="41"/>
      <c r="EVJ141" s="41"/>
      <c r="EVK141" s="41"/>
      <c r="EVL141" s="38"/>
      <c r="EVM141" s="38"/>
      <c r="EVN141" s="38"/>
      <c r="EVO141" s="38"/>
      <c r="EVP141" s="39"/>
      <c r="EVQ141" s="40"/>
      <c r="EVR141" s="41"/>
      <c r="EVS141" s="41"/>
      <c r="EVT141" s="41"/>
      <c r="EVU141" s="42"/>
      <c r="EVV141" s="41"/>
      <c r="EVW141" s="43"/>
      <c r="EVX141" s="44"/>
      <c r="EVY141" s="41"/>
      <c r="EVZ141" s="41"/>
      <c r="EWA141" s="41"/>
      <c r="EWB141" s="38"/>
      <c r="EWC141" s="38"/>
      <c r="EWD141" s="38"/>
      <c r="EWE141" s="38"/>
      <c r="EWF141" s="39"/>
      <c r="EWG141" s="40"/>
      <c r="EWH141" s="41"/>
      <c r="EWI141" s="41"/>
      <c r="EWJ141" s="41"/>
      <c r="EWK141" s="42"/>
      <c r="EWL141" s="41"/>
      <c r="EWM141" s="43"/>
      <c r="EWN141" s="44"/>
      <c r="EWO141" s="41"/>
      <c r="EWP141" s="41"/>
      <c r="EWQ141" s="41"/>
      <c r="EWR141" s="38"/>
      <c r="EWS141" s="38"/>
      <c r="EWT141" s="38"/>
      <c r="EWU141" s="38"/>
      <c r="EWV141" s="39"/>
      <c r="EWW141" s="40"/>
      <c r="EWX141" s="41"/>
      <c r="EWY141" s="41"/>
      <c r="EWZ141" s="41"/>
      <c r="EXA141" s="42"/>
      <c r="EXB141" s="41"/>
      <c r="EXC141" s="43"/>
      <c r="EXD141" s="44"/>
      <c r="EXE141" s="41"/>
      <c r="EXF141" s="41"/>
      <c r="EXG141" s="41"/>
      <c r="EXH141" s="38"/>
      <c r="EXI141" s="38"/>
      <c r="EXJ141" s="38"/>
      <c r="EXK141" s="38"/>
      <c r="EXL141" s="39"/>
      <c r="EXM141" s="40"/>
      <c r="EXN141" s="41"/>
      <c r="EXO141" s="41"/>
      <c r="EXP141" s="41"/>
      <c r="EXQ141" s="42"/>
      <c r="EXR141" s="41"/>
      <c r="EXS141" s="43"/>
      <c r="EXT141" s="44"/>
      <c r="EXU141" s="41"/>
      <c r="EXV141" s="41"/>
      <c r="EXW141" s="41"/>
      <c r="EXX141" s="38"/>
      <c r="EXY141" s="38"/>
      <c r="EXZ141" s="38"/>
      <c r="EYA141" s="38"/>
      <c r="EYB141" s="39"/>
      <c r="EYC141" s="40"/>
      <c r="EYD141" s="41"/>
      <c r="EYE141" s="41"/>
      <c r="EYF141" s="41"/>
      <c r="EYG141" s="42"/>
      <c r="EYH141" s="41"/>
      <c r="EYI141" s="43"/>
      <c r="EYJ141" s="44"/>
      <c r="EYK141" s="41"/>
      <c r="EYL141" s="41"/>
      <c r="EYM141" s="41"/>
      <c r="EYN141" s="38"/>
      <c r="EYO141" s="38"/>
      <c r="EYP141" s="38"/>
      <c r="EYQ141" s="38"/>
      <c r="EYR141" s="39"/>
      <c r="EYS141" s="40"/>
      <c r="EYT141" s="41"/>
      <c r="EYU141" s="41"/>
      <c r="EYV141" s="41"/>
      <c r="EYW141" s="42"/>
      <c r="EYX141" s="41"/>
      <c r="EYY141" s="43"/>
      <c r="EYZ141" s="44"/>
      <c r="EZA141" s="41"/>
      <c r="EZB141" s="41"/>
      <c r="EZC141" s="41"/>
      <c r="EZD141" s="38"/>
      <c r="EZE141" s="38"/>
      <c r="EZF141" s="38"/>
      <c r="EZG141" s="38"/>
      <c r="EZH141" s="39"/>
      <c r="EZI141" s="40"/>
      <c r="EZJ141" s="41"/>
      <c r="EZK141" s="41"/>
      <c r="EZL141" s="41"/>
      <c r="EZM141" s="42"/>
      <c r="EZN141" s="41"/>
      <c r="EZO141" s="43"/>
      <c r="EZP141" s="44"/>
      <c r="EZQ141" s="41"/>
      <c r="EZR141" s="41"/>
      <c r="EZS141" s="41"/>
      <c r="EZT141" s="38"/>
      <c r="EZU141" s="38"/>
      <c r="EZV141" s="38"/>
      <c r="EZW141" s="38"/>
      <c r="EZX141" s="39"/>
      <c r="EZY141" s="40"/>
      <c r="EZZ141" s="41"/>
      <c r="FAA141" s="41"/>
      <c r="FAB141" s="41"/>
      <c r="FAC141" s="42"/>
      <c r="FAD141" s="41"/>
      <c r="FAE141" s="43"/>
      <c r="FAF141" s="44"/>
      <c r="FAG141" s="41"/>
      <c r="FAH141" s="41"/>
      <c r="FAI141" s="41"/>
      <c r="FAJ141" s="38"/>
      <c r="FAK141" s="38"/>
      <c r="FAL141" s="38"/>
      <c r="FAM141" s="38"/>
      <c r="FAN141" s="39"/>
      <c r="FAO141" s="40"/>
      <c r="FAP141" s="41"/>
      <c r="FAQ141" s="41"/>
      <c r="FAR141" s="41"/>
      <c r="FAS141" s="42"/>
      <c r="FAT141" s="41"/>
      <c r="FAU141" s="43"/>
      <c r="FAV141" s="44"/>
      <c r="FAW141" s="41"/>
      <c r="FAX141" s="41"/>
      <c r="FAY141" s="41"/>
      <c r="FAZ141" s="38"/>
      <c r="FBA141" s="38"/>
      <c r="FBB141" s="38"/>
      <c r="FBC141" s="38"/>
      <c r="FBD141" s="39"/>
      <c r="FBE141" s="40"/>
      <c r="FBF141" s="41"/>
      <c r="FBG141" s="41"/>
      <c r="FBH141" s="41"/>
      <c r="FBI141" s="42"/>
      <c r="FBJ141" s="41"/>
      <c r="FBK141" s="43"/>
      <c r="FBL141" s="44"/>
      <c r="FBM141" s="41"/>
      <c r="FBN141" s="41"/>
      <c r="FBO141" s="41"/>
      <c r="FBP141" s="38"/>
      <c r="FBQ141" s="38"/>
      <c r="FBR141" s="38"/>
      <c r="FBS141" s="38"/>
      <c r="FBT141" s="39"/>
      <c r="FBU141" s="40"/>
      <c r="FBV141" s="41"/>
      <c r="FBW141" s="41"/>
      <c r="FBX141" s="41"/>
      <c r="FBY141" s="42"/>
      <c r="FBZ141" s="41"/>
      <c r="FCA141" s="43"/>
      <c r="FCB141" s="44"/>
      <c r="FCC141" s="41"/>
      <c r="FCD141" s="41"/>
      <c r="FCE141" s="41"/>
      <c r="FCF141" s="38"/>
      <c r="FCG141" s="38"/>
      <c r="FCH141" s="38"/>
      <c r="FCI141" s="38"/>
      <c r="FCJ141" s="39"/>
      <c r="FCK141" s="40"/>
      <c r="FCL141" s="41"/>
      <c r="FCM141" s="41"/>
      <c r="FCN141" s="41"/>
      <c r="FCO141" s="42"/>
      <c r="FCP141" s="41"/>
      <c r="FCQ141" s="43"/>
      <c r="FCR141" s="44"/>
      <c r="FCS141" s="41"/>
      <c r="FCT141" s="41"/>
      <c r="FCU141" s="41"/>
      <c r="FCV141" s="38"/>
      <c r="FCW141" s="38"/>
      <c r="FCX141" s="38"/>
      <c r="FCY141" s="38"/>
      <c r="FCZ141" s="39"/>
      <c r="FDA141" s="40"/>
      <c r="FDB141" s="41"/>
      <c r="FDC141" s="41"/>
      <c r="FDD141" s="41"/>
      <c r="FDE141" s="42"/>
      <c r="FDF141" s="41"/>
      <c r="FDG141" s="43"/>
      <c r="FDH141" s="44"/>
      <c r="FDI141" s="41"/>
      <c r="FDJ141" s="41"/>
      <c r="FDK141" s="41"/>
      <c r="FDL141" s="38"/>
      <c r="FDM141" s="38"/>
      <c r="FDN141" s="38"/>
      <c r="FDO141" s="38"/>
      <c r="FDP141" s="39"/>
      <c r="FDQ141" s="40"/>
      <c r="FDR141" s="41"/>
      <c r="FDS141" s="41"/>
      <c r="FDT141" s="41"/>
      <c r="FDU141" s="42"/>
      <c r="FDV141" s="41"/>
      <c r="FDW141" s="43"/>
      <c r="FDX141" s="44"/>
      <c r="FDY141" s="41"/>
      <c r="FDZ141" s="41"/>
      <c r="FEA141" s="41"/>
      <c r="FEB141" s="38"/>
      <c r="FEC141" s="38"/>
      <c r="FED141" s="38"/>
      <c r="FEE141" s="38"/>
      <c r="FEF141" s="39"/>
      <c r="FEG141" s="40"/>
      <c r="FEH141" s="41"/>
      <c r="FEI141" s="41"/>
      <c r="FEJ141" s="41"/>
      <c r="FEK141" s="42"/>
      <c r="FEL141" s="41"/>
      <c r="FEM141" s="43"/>
      <c r="FEN141" s="44"/>
      <c r="FEO141" s="41"/>
      <c r="FEP141" s="41"/>
      <c r="FEQ141" s="41"/>
      <c r="FER141" s="38"/>
      <c r="FES141" s="38"/>
      <c r="FET141" s="38"/>
      <c r="FEU141" s="38"/>
      <c r="FEV141" s="39"/>
      <c r="FEW141" s="40"/>
      <c r="FEX141" s="41"/>
      <c r="FEY141" s="41"/>
      <c r="FEZ141" s="41"/>
      <c r="FFA141" s="42"/>
      <c r="FFB141" s="41"/>
      <c r="FFC141" s="43"/>
      <c r="FFD141" s="44"/>
      <c r="FFE141" s="41"/>
      <c r="FFF141" s="41"/>
      <c r="FFG141" s="41"/>
      <c r="FFH141" s="38"/>
      <c r="FFI141" s="38"/>
      <c r="FFJ141" s="38"/>
      <c r="FFK141" s="38"/>
      <c r="FFL141" s="39"/>
      <c r="FFM141" s="40"/>
      <c r="FFN141" s="41"/>
      <c r="FFO141" s="41"/>
      <c r="FFP141" s="41"/>
      <c r="FFQ141" s="42"/>
      <c r="FFR141" s="41"/>
      <c r="FFS141" s="43"/>
      <c r="FFT141" s="44"/>
      <c r="FFU141" s="41"/>
      <c r="FFV141" s="41"/>
      <c r="FFW141" s="41"/>
      <c r="FFX141" s="38"/>
      <c r="FFY141" s="38"/>
      <c r="FFZ141" s="38"/>
      <c r="FGA141" s="38"/>
      <c r="FGB141" s="39"/>
      <c r="FGC141" s="40"/>
      <c r="FGD141" s="41"/>
      <c r="FGE141" s="41"/>
      <c r="FGF141" s="41"/>
      <c r="FGG141" s="42"/>
      <c r="FGH141" s="41"/>
      <c r="FGI141" s="43"/>
      <c r="FGJ141" s="44"/>
      <c r="FGK141" s="41"/>
      <c r="FGL141" s="41"/>
      <c r="FGM141" s="41"/>
      <c r="FGN141" s="38"/>
      <c r="FGO141" s="38"/>
      <c r="FGP141" s="38"/>
      <c r="FGQ141" s="38"/>
      <c r="FGR141" s="39"/>
      <c r="FGS141" s="40"/>
      <c r="FGT141" s="41"/>
      <c r="FGU141" s="41"/>
      <c r="FGV141" s="41"/>
      <c r="FGW141" s="42"/>
      <c r="FGX141" s="41"/>
      <c r="FGY141" s="43"/>
      <c r="FGZ141" s="44"/>
      <c r="FHA141" s="41"/>
      <c r="FHB141" s="41"/>
      <c r="FHC141" s="41"/>
      <c r="FHD141" s="38"/>
      <c r="FHE141" s="38"/>
      <c r="FHF141" s="38"/>
      <c r="FHG141" s="38"/>
      <c r="FHH141" s="39"/>
      <c r="FHI141" s="40"/>
      <c r="FHJ141" s="41"/>
      <c r="FHK141" s="41"/>
      <c r="FHL141" s="41"/>
      <c r="FHM141" s="42"/>
      <c r="FHN141" s="41"/>
      <c r="FHO141" s="43"/>
      <c r="FHP141" s="44"/>
      <c r="FHQ141" s="41"/>
      <c r="FHR141" s="41"/>
      <c r="FHS141" s="41"/>
      <c r="FHT141" s="38"/>
      <c r="FHU141" s="38"/>
      <c r="FHV141" s="38"/>
      <c r="FHW141" s="38"/>
      <c r="FHX141" s="39"/>
      <c r="FHY141" s="40"/>
      <c r="FHZ141" s="41"/>
      <c r="FIA141" s="41"/>
      <c r="FIB141" s="41"/>
      <c r="FIC141" s="42"/>
      <c r="FID141" s="41"/>
      <c r="FIE141" s="43"/>
      <c r="FIF141" s="44"/>
      <c r="FIG141" s="41"/>
      <c r="FIH141" s="41"/>
      <c r="FII141" s="41"/>
      <c r="FIJ141" s="38"/>
      <c r="FIK141" s="38"/>
      <c r="FIL141" s="38"/>
      <c r="FIM141" s="38"/>
      <c r="FIN141" s="39"/>
      <c r="FIO141" s="40"/>
      <c r="FIP141" s="41"/>
      <c r="FIQ141" s="41"/>
      <c r="FIR141" s="41"/>
      <c r="FIS141" s="42"/>
      <c r="FIT141" s="41"/>
      <c r="FIU141" s="43"/>
      <c r="FIV141" s="44"/>
      <c r="FIW141" s="41"/>
      <c r="FIX141" s="41"/>
      <c r="FIY141" s="41"/>
      <c r="FIZ141" s="38"/>
      <c r="FJA141" s="38"/>
      <c r="FJB141" s="38"/>
      <c r="FJC141" s="38"/>
      <c r="FJD141" s="39"/>
      <c r="FJE141" s="40"/>
      <c r="FJF141" s="41"/>
      <c r="FJG141" s="41"/>
      <c r="FJH141" s="41"/>
      <c r="FJI141" s="42"/>
      <c r="FJJ141" s="41"/>
      <c r="FJK141" s="43"/>
      <c r="FJL141" s="44"/>
      <c r="FJM141" s="41"/>
      <c r="FJN141" s="41"/>
      <c r="FJO141" s="41"/>
      <c r="FJP141" s="38"/>
      <c r="FJQ141" s="38"/>
      <c r="FJR141" s="38"/>
      <c r="FJS141" s="38"/>
      <c r="FJT141" s="39"/>
      <c r="FJU141" s="40"/>
      <c r="FJV141" s="41"/>
      <c r="FJW141" s="41"/>
      <c r="FJX141" s="41"/>
      <c r="FJY141" s="42"/>
      <c r="FJZ141" s="41"/>
      <c r="FKA141" s="43"/>
      <c r="FKB141" s="44"/>
      <c r="FKC141" s="41"/>
      <c r="FKD141" s="41"/>
      <c r="FKE141" s="41"/>
      <c r="FKF141" s="38"/>
      <c r="FKG141" s="38"/>
      <c r="FKH141" s="38"/>
      <c r="FKI141" s="38"/>
      <c r="FKJ141" s="39"/>
      <c r="FKK141" s="40"/>
      <c r="FKL141" s="41"/>
      <c r="FKM141" s="41"/>
      <c r="FKN141" s="41"/>
      <c r="FKO141" s="42"/>
      <c r="FKP141" s="41"/>
      <c r="FKQ141" s="43"/>
      <c r="FKR141" s="44"/>
      <c r="FKS141" s="41"/>
      <c r="FKT141" s="41"/>
      <c r="FKU141" s="41"/>
      <c r="FKV141" s="38"/>
      <c r="FKW141" s="38"/>
      <c r="FKX141" s="38"/>
      <c r="FKY141" s="38"/>
      <c r="FKZ141" s="39"/>
      <c r="FLA141" s="40"/>
      <c r="FLB141" s="41"/>
      <c r="FLC141" s="41"/>
      <c r="FLD141" s="41"/>
      <c r="FLE141" s="42"/>
      <c r="FLF141" s="41"/>
      <c r="FLG141" s="43"/>
      <c r="FLH141" s="44"/>
      <c r="FLI141" s="41"/>
      <c r="FLJ141" s="41"/>
      <c r="FLK141" s="41"/>
      <c r="FLL141" s="38"/>
      <c r="FLM141" s="38"/>
      <c r="FLN141" s="38"/>
      <c r="FLO141" s="38"/>
      <c r="FLP141" s="39"/>
      <c r="FLQ141" s="40"/>
      <c r="FLR141" s="41"/>
      <c r="FLS141" s="41"/>
      <c r="FLT141" s="41"/>
      <c r="FLU141" s="42"/>
      <c r="FLV141" s="41"/>
      <c r="FLW141" s="43"/>
      <c r="FLX141" s="44"/>
      <c r="FLY141" s="41"/>
      <c r="FLZ141" s="41"/>
      <c r="FMA141" s="41"/>
      <c r="FMB141" s="38"/>
      <c r="FMC141" s="38"/>
      <c r="FMD141" s="38"/>
      <c r="FME141" s="38"/>
      <c r="FMF141" s="39"/>
      <c r="FMG141" s="40"/>
      <c r="FMH141" s="41"/>
      <c r="FMI141" s="41"/>
      <c r="FMJ141" s="41"/>
      <c r="FMK141" s="42"/>
      <c r="FML141" s="41"/>
      <c r="FMM141" s="43"/>
      <c r="FMN141" s="44"/>
      <c r="FMO141" s="41"/>
      <c r="FMP141" s="41"/>
      <c r="FMQ141" s="41"/>
      <c r="FMR141" s="38"/>
      <c r="FMS141" s="38"/>
      <c r="FMT141" s="38"/>
      <c r="FMU141" s="38"/>
      <c r="FMV141" s="39"/>
      <c r="FMW141" s="40"/>
      <c r="FMX141" s="41"/>
      <c r="FMY141" s="41"/>
      <c r="FMZ141" s="41"/>
      <c r="FNA141" s="42"/>
      <c r="FNB141" s="41"/>
      <c r="FNC141" s="43"/>
      <c r="FND141" s="44"/>
      <c r="FNE141" s="41"/>
      <c r="FNF141" s="41"/>
      <c r="FNG141" s="41"/>
      <c r="FNH141" s="38"/>
      <c r="FNI141" s="38"/>
      <c r="FNJ141" s="38"/>
      <c r="FNK141" s="38"/>
      <c r="FNL141" s="39"/>
      <c r="FNM141" s="40"/>
      <c r="FNN141" s="41"/>
      <c r="FNO141" s="41"/>
      <c r="FNP141" s="41"/>
      <c r="FNQ141" s="42"/>
      <c r="FNR141" s="41"/>
      <c r="FNS141" s="43"/>
      <c r="FNT141" s="44"/>
      <c r="FNU141" s="41"/>
      <c r="FNV141" s="41"/>
      <c r="FNW141" s="41"/>
      <c r="FNX141" s="38"/>
      <c r="FNY141" s="38"/>
      <c r="FNZ141" s="38"/>
      <c r="FOA141" s="38"/>
      <c r="FOB141" s="39"/>
      <c r="FOC141" s="40"/>
      <c r="FOD141" s="41"/>
      <c r="FOE141" s="41"/>
      <c r="FOF141" s="41"/>
      <c r="FOG141" s="42"/>
      <c r="FOH141" s="41"/>
      <c r="FOI141" s="43"/>
      <c r="FOJ141" s="44"/>
      <c r="FOK141" s="41"/>
      <c r="FOL141" s="41"/>
      <c r="FOM141" s="41"/>
      <c r="FON141" s="38"/>
      <c r="FOO141" s="38"/>
      <c r="FOP141" s="38"/>
      <c r="FOQ141" s="38"/>
      <c r="FOR141" s="39"/>
      <c r="FOS141" s="40"/>
      <c r="FOT141" s="41"/>
      <c r="FOU141" s="41"/>
      <c r="FOV141" s="41"/>
      <c r="FOW141" s="42"/>
      <c r="FOX141" s="41"/>
      <c r="FOY141" s="43"/>
      <c r="FOZ141" s="44"/>
      <c r="FPA141" s="41"/>
      <c r="FPB141" s="41"/>
      <c r="FPC141" s="41"/>
      <c r="FPD141" s="38"/>
      <c r="FPE141" s="38"/>
      <c r="FPF141" s="38"/>
      <c r="FPG141" s="38"/>
      <c r="FPH141" s="39"/>
      <c r="FPI141" s="40"/>
      <c r="FPJ141" s="41"/>
      <c r="FPK141" s="41"/>
      <c r="FPL141" s="41"/>
      <c r="FPM141" s="42"/>
      <c r="FPN141" s="41"/>
      <c r="FPO141" s="43"/>
      <c r="FPP141" s="44"/>
      <c r="FPQ141" s="41"/>
      <c r="FPR141" s="41"/>
      <c r="FPS141" s="41"/>
      <c r="FPT141" s="38"/>
      <c r="FPU141" s="38"/>
      <c r="FPV141" s="38"/>
      <c r="FPW141" s="38"/>
      <c r="FPX141" s="39"/>
      <c r="FPY141" s="40"/>
      <c r="FPZ141" s="41"/>
      <c r="FQA141" s="41"/>
      <c r="FQB141" s="41"/>
      <c r="FQC141" s="42"/>
      <c r="FQD141" s="41"/>
      <c r="FQE141" s="43"/>
      <c r="FQF141" s="44"/>
      <c r="FQG141" s="41"/>
      <c r="FQH141" s="41"/>
      <c r="FQI141" s="41"/>
      <c r="FQJ141" s="38"/>
      <c r="FQK141" s="38"/>
      <c r="FQL141" s="38"/>
      <c r="FQM141" s="38"/>
      <c r="FQN141" s="39"/>
      <c r="FQO141" s="40"/>
      <c r="FQP141" s="41"/>
      <c r="FQQ141" s="41"/>
      <c r="FQR141" s="41"/>
      <c r="FQS141" s="42"/>
      <c r="FQT141" s="41"/>
      <c r="FQU141" s="43"/>
      <c r="FQV141" s="44"/>
      <c r="FQW141" s="41"/>
      <c r="FQX141" s="41"/>
      <c r="FQY141" s="41"/>
      <c r="FQZ141" s="38"/>
      <c r="FRA141" s="38"/>
      <c r="FRB141" s="38"/>
      <c r="FRC141" s="38"/>
      <c r="FRD141" s="39"/>
      <c r="FRE141" s="40"/>
      <c r="FRF141" s="41"/>
      <c r="FRG141" s="41"/>
      <c r="FRH141" s="41"/>
      <c r="FRI141" s="42"/>
      <c r="FRJ141" s="41"/>
      <c r="FRK141" s="43"/>
      <c r="FRL141" s="44"/>
      <c r="FRM141" s="41"/>
      <c r="FRN141" s="41"/>
      <c r="FRO141" s="41"/>
      <c r="FRP141" s="38"/>
      <c r="FRQ141" s="38"/>
      <c r="FRR141" s="38"/>
      <c r="FRS141" s="38"/>
      <c r="FRT141" s="39"/>
      <c r="FRU141" s="40"/>
      <c r="FRV141" s="41"/>
      <c r="FRW141" s="41"/>
      <c r="FRX141" s="41"/>
      <c r="FRY141" s="42"/>
      <c r="FRZ141" s="41"/>
      <c r="FSA141" s="43"/>
      <c r="FSB141" s="44"/>
      <c r="FSC141" s="41"/>
      <c r="FSD141" s="41"/>
      <c r="FSE141" s="41"/>
      <c r="FSF141" s="38"/>
      <c r="FSG141" s="38"/>
      <c r="FSH141" s="38"/>
      <c r="FSI141" s="38"/>
      <c r="FSJ141" s="39"/>
      <c r="FSK141" s="40"/>
      <c r="FSL141" s="41"/>
      <c r="FSM141" s="41"/>
      <c r="FSN141" s="41"/>
      <c r="FSO141" s="42"/>
      <c r="FSP141" s="41"/>
      <c r="FSQ141" s="43"/>
      <c r="FSR141" s="44"/>
      <c r="FSS141" s="41"/>
      <c r="FST141" s="41"/>
      <c r="FSU141" s="41"/>
      <c r="FSV141" s="38"/>
      <c r="FSW141" s="38"/>
      <c r="FSX141" s="38"/>
      <c r="FSY141" s="38"/>
      <c r="FSZ141" s="39"/>
      <c r="FTA141" s="40"/>
      <c r="FTB141" s="41"/>
      <c r="FTC141" s="41"/>
      <c r="FTD141" s="41"/>
      <c r="FTE141" s="42"/>
      <c r="FTF141" s="41"/>
      <c r="FTG141" s="43"/>
      <c r="FTH141" s="44"/>
      <c r="FTI141" s="41"/>
      <c r="FTJ141" s="41"/>
      <c r="FTK141" s="41"/>
      <c r="FTL141" s="38"/>
      <c r="FTM141" s="38"/>
      <c r="FTN141" s="38"/>
      <c r="FTO141" s="38"/>
      <c r="FTP141" s="39"/>
      <c r="FTQ141" s="40"/>
      <c r="FTR141" s="41"/>
      <c r="FTS141" s="41"/>
      <c r="FTT141" s="41"/>
      <c r="FTU141" s="42"/>
      <c r="FTV141" s="41"/>
      <c r="FTW141" s="43"/>
      <c r="FTX141" s="44"/>
      <c r="FTY141" s="41"/>
      <c r="FTZ141" s="41"/>
      <c r="FUA141" s="41"/>
      <c r="FUB141" s="38"/>
      <c r="FUC141" s="38"/>
      <c r="FUD141" s="38"/>
      <c r="FUE141" s="38"/>
      <c r="FUF141" s="39"/>
      <c r="FUG141" s="40"/>
      <c r="FUH141" s="41"/>
      <c r="FUI141" s="41"/>
      <c r="FUJ141" s="41"/>
      <c r="FUK141" s="42"/>
      <c r="FUL141" s="41"/>
      <c r="FUM141" s="43"/>
      <c r="FUN141" s="44"/>
      <c r="FUO141" s="41"/>
      <c r="FUP141" s="41"/>
      <c r="FUQ141" s="41"/>
      <c r="FUR141" s="38"/>
      <c r="FUS141" s="38"/>
      <c r="FUT141" s="38"/>
      <c r="FUU141" s="38"/>
      <c r="FUV141" s="39"/>
      <c r="FUW141" s="40"/>
      <c r="FUX141" s="41"/>
      <c r="FUY141" s="41"/>
      <c r="FUZ141" s="41"/>
      <c r="FVA141" s="42"/>
      <c r="FVB141" s="41"/>
      <c r="FVC141" s="43"/>
      <c r="FVD141" s="44"/>
      <c r="FVE141" s="41"/>
      <c r="FVF141" s="41"/>
      <c r="FVG141" s="41"/>
      <c r="FVH141" s="38"/>
      <c r="FVI141" s="38"/>
      <c r="FVJ141" s="38"/>
      <c r="FVK141" s="38"/>
      <c r="FVL141" s="39"/>
      <c r="FVM141" s="40"/>
      <c r="FVN141" s="41"/>
      <c r="FVO141" s="41"/>
      <c r="FVP141" s="41"/>
      <c r="FVQ141" s="42"/>
      <c r="FVR141" s="41"/>
      <c r="FVS141" s="43"/>
      <c r="FVT141" s="44"/>
      <c r="FVU141" s="41"/>
      <c r="FVV141" s="41"/>
      <c r="FVW141" s="41"/>
      <c r="FVX141" s="38"/>
      <c r="FVY141" s="38"/>
      <c r="FVZ141" s="38"/>
      <c r="FWA141" s="38"/>
      <c r="FWB141" s="39"/>
      <c r="FWC141" s="40"/>
      <c r="FWD141" s="41"/>
      <c r="FWE141" s="41"/>
      <c r="FWF141" s="41"/>
      <c r="FWG141" s="42"/>
      <c r="FWH141" s="41"/>
      <c r="FWI141" s="43"/>
      <c r="FWJ141" s="44"/>
      <c r="FWK141" s="41"/>
      <c r="FWL141" s="41"/>
      <c r="FWM141" s="41"/>
      <c r="FWN141" s="38"/>
      <c r="FWO141" s="38"/>
      <c r="FWP141" s="38"/>
      <c r="FWQ141" s="38"/>
      <c r="FWR141" s="39"/>
      <c r="FWS141" s="40"/>
      <c r="FWT141" s="41"/>
      <c r="FWU141" s="41"/>
      <c r="FWV141" s="41"/>
      <c r="FWW141" s="42"/>
      <c r="FWX141" s="41"/>
      <c r="FWY141" s="43"/>
      <c r="FWZ141" s="44"/>
      <c r="FXA141" s="41"/>
      <c r="FXB141" s="41"/>
      <c r="FXC141" s="41"/>
      <c r="FXD141" s="38"/>
      <c r="FXE141" s="38"/>
      <c r="FXF141" s="38"/>
      <c r="FXG141" s="38"/>
      <c r="FXH141" s="39"/>
      <c r="FXI141" s="40"/>
      <c r="FXJ141" s="41"/>
      <c r="FXK141" s="41"/>
      <c r="FXL141" s="41"/>
      <c r="FXM141" s="42"/>
      <c r="FXN141" s="41"/>
      <c r="FXO141" s="43"/>
      <c r="FXP141" s="44"/>
      <c r="FXQ141" s="41"/>
      <c r="FXR141" s="41"/>
      <c r="FXS141" s="41"/>
      <c r="FXT141" s="38"/>
      <c r="FXU141" s="38"/>
      <c r="FXV141" s="38"/>
      <c r="FXW141" s="38"/>
      <c r="FXX141" s="39"/>
      <c r="FXY141" s="40"/>
      <c r="FXZ141" s="41"/>
      <c r="FYA141" s="41"/>
      <c r="FYB141" s="41"/>
      <c r="FYC141" s="42"/>
      <c r="FYD141" s="41"/>
      <c r="FYE141" s="43"/>
      <c r="FYF141" s="44"/>
      <c r="FYG141" s="41"/>
      <c r="FYH141" s="41"/>
      <c r="FYI141" s="41"/>
      <c r="FYJ141" s="38"/>
      <c r="FYK141" s="38"/>
      <c r="FYL141" s="38"/>
      <c r="FYM141" s="38"/>
      <c r="FYN141" s="39"/>
      <c r="FYO141" s="40"/>
      <c r="FYP141" s="41"/>
      <c r="FYQ141" s="41"/>
      <c r="FYR141" s="41"/>
      <c r="FYS141" s="42"/>
      <c r="FYT141" s="41"/>
      <c r="FYU141" s="43"/>
      <c r="FYV141" s="44"/>
      <c r="FYW141" s="41"/>
      <c r="FYX141" s="41"/>
      <c r="FYY141" s="41"/>
      <c r="FYZ141" s="38"/>
      <c r="FZA141" s="38"/>
      <c r="FZB141" s="38"/>
      <c r="FZC141" s="38"/>
      <c r="FZD141" s="39"/>
      <c r="FZE141" s="40"/>
      <c r="FZF141" s="41"/>
      <c r="FZG141" s="41"/>
      <c r="FZH141" s="41"/>
      <c r="FZI141" s="42"/>
      <c r="FZJ141" s="41"/>
      <c r="FZK141" s="43"/>
      <c r="FZL141" s="44"/>
      <c r="FZM141" s="41"/>
      <c r="FZN141" s="41"/>
      <c r="FZO141" s="41"/>
      <c r="FZP141" s="38"/>
      <c r="FZQ141" s="38"/>
      <c r="FZR141" s="38"/>
      <c r="FZS141" s="38"/>
      <c r="FZT141" s="39"/>
      <c r="FZU141" s="40"/>
      <c r="FZV141" s="41"/>
      <c r="FZW141" s="41"/>
      <c r="FZX141" s="41"/>
      <c r="FZY141" s="42"/>
      <c r="FZZ141" s="41"/>
      <c r="GAA141" s="43"/>
      <c r="GAB141" s="44"/>
      <c r="GAC141" s="41"/>
      <c r="GAD141" s="41"/>
      <c r="GAE141" s="41"/>
      <c r="GAF141" s="38"/>
      <c r="GAG141" s="38"/>
      <c r="GAH141" s="38"/>
      <c r="GAI141" s="38"/>
      <c r="GAJ141" s="39"/>
      <c r="GAK141" s="40"/>
      <c r="GAL141" s="41"/>
      <c r="GAM141" s="41"/>
      <c r="GAN141" s="41"/>
      <c r="GAO141" s="42"/>
      <c r="GAP141" s="41"/>
      <c r="GAQ141" s="43"/>
      <c r="GAR141" s="44"/>
      <c r="GAS141" s="41"/>
      <c r="GAT141" s="41"/>
      <c r="GAU141" s="41"/>
      <c r="GAV141" s="38"/>
      <c r="GAW141" s="38"/>
      <c r="GAX141" s="38"/>
      <c r="GAY141" s="38"/>
      <c r="GAZ141" s="39"/>
      <c r="GBA141" s="40"/>
      <c r="GBB141" s="41"/>
      <c r="GBC141" s="41"/>
      <c r="GBD141" s="41"/>
      <c r="GBE141" s="42"/>
      <c r="GBF141" s="41"/>
      <c r="GBG141" s="43"/>
      <c r="GBH141" s="44"/>
      <c r="GBI141" s="41"/>
      <c r="GBJ141" s="41"/>
      <c r="GBK141" s="41"/>
      <c r="GBL141" s="38"/>
      <c r="GBM141" s="38"/>
      <c r="GBN141" s="38"/>
      <c r="GBO141" s="38"/>
      <c r="GBP141" s="39"/>
      <c r="GBQ141" s="40"/>
      <c r="GBR141" s="41"/>
      <c r="GBS141" s="41"/>
      <c r="GBT141" s="41"/>
      <c r="GBU141" s="42"/>
      <c r="GBV141" s="41"/>
      <c r="GBW141" s="43"/>
      <c r="GBX141" s="44"/>
      <c r="GBY141" s="41"/>
      <c r="GBZ141" s="41"/>
      <c r="GCA141" s="41"/>
      <c r="GCB141" s="38"/>
      <c r="GCC141" s="38"/>
      <c r="GCD141" s="38"/>
      <c r="GCE141" s="38"/>
      <c r="GCF141" s="39"/>
      <c r="GCG141" s="40"/>
      <c r="GCH141" s="41"/>
      <c r="GCI141" s="41"/>
      <c r="GCJ141" s="41"/>
      <c r="GCK141" s="42"/>
      <c r="GCL141" s="41"/>
      <c r="GCM141" s="43"/>
      <c r="GCN141" s="44"/>
      <c r="GCO141" s="41"/>
      <c r="GCP141" s="41"/>
      <c r="GCQ141" s="41"/>
      <c r="GCR141" s="38"/>
      <c r="GCS141" s="38"/>
      <c r="GCT141" s="38"/>
      <c r="GCU141" s="38"/>
      <c r="GCV141" s="39"/>
      <c r="GCW141" s="40"/>
      <c r="GCX141" s="41"/>
      <c r="GCY141" s="41"/>
      <c r="GCZ141" s="41"/>
      <c r="GDA141" s="42"/>
      <c r="GDB141" s="41"/>
      <c r="GDC141" s="43"/>
      <c r="GDD141" s="44"/>
      <c r="GDE141" s="41"/>
      <c r="GDF141" s="41"/>
      <c r="GDG141" s="41"/>
      <c r="GDH141" s="38"/>
      <c r="GDI141" s="38"/>
      <c r="GDJ141" s="38"/>
      <c r="GDK141" s="38"/>
      <c r="GDL141" s="39"/>
      <c r="GDM141" s="40"/>
      <c r="GDN141" s="41"/>
      <c r="GDO141" s="41"/>
      <c r="GDP141" s="41"/>
      <c r="GDQ141" s="42"/>
      <c r="GDR141" s="41"/>
      <c r="GDS141" s="43"/>
      <c r="GDT141" s="44"/>
      <c r="GDU141" s="41"/>
      <c r="GDV141" s="41"/>
      <c r="GDW141" s="41"/>
      <c r="GDX141" s="38"/>
      <c r="GDY141" s="38"/>
      <c r="GDZ141" s="38"/>
      <c r="GEA141" s="38"/>
      <c r="GEB141" s="39"/>
      <c r="GEC141" s="40"/>
      <c r="GED141" s="41"/>
      <c r="GEE141" s="41"/>
      <c r="GEF141" s="41"/>
      <c r="GEG141" s="42"/>
      <c r="GEH141" s="41"/>
      <c r="GEI141" s="43"/>
      <c r="GEJ141" s="44"/>
      <c r="GEK141" s="41"/>
      <c r="GEL141" s="41"/>
      <c r="GEM141" s="41"/>
      <c r="GEN141" s="38"/>
      <c r="GEO141" s="38"/>
      <c r="GEP141" s="38"/>
      <c r="GEQ141" s="38"/>
      <c r="GER141" s="39"/>
      <c r="GES141" s="40"/>
      <c r="GET141" s="41"/>
      <c r="GEU141" s="41"/>
      <c r="GEV141" s="41"/>
      <c r="GEW141" s="42"/>
      <c r="GEX141" s="41"/>
      <c r="GEY141" s="43"/>
      <c r="GEZ141" s="44"/>
      <c r="GFA141" s="41"/>
      <c r="GFB141" s="41"/>
      <c r="GFC141" s="41"/>
      <c r="GFD141" s="38"/>
      <c r="GFE141" s="38"/>
      <c r="GFF141" s="38"/>
      <c r="GFG141" s="38"/>
      <c r="GFH141" s="39"/>
      <c r="GFI141" s="40"/>
      <c r="GFJ141" s="41"/>
      <c r="GFK141" s="41"/>
      <c r="GFL141" s="41"/>
      <c r="GFM141" s="42"/>
      <c r="GFN141" s="41"/>
      <c r="GFO141" s="43"/>
      <c r="GFP141" s="44"/>
      <c r="GFQ141" s="41"/>
      <c r="GFR141" s="41"/>
      <c r="GFS141" s="41"/>
      <c r="GFT141" s="38"/>
      <c r="GFU141" s="38"/>
      <c r="GFV141" s="38"/>
      <c r="GFW141" s="38"/>
      <c r="GFX141" s="39"/>
      <c r="GFY141" s="40"/>
      <c r="GFZ141" s="41"/>
      <c r="GGA141" s="41"/>
      <c r="GGB141" s="41"/>
      <c r="GGC141" s="42"/>
      <c r="GGD141" s="41"/>
      <c r="GGE141" s="43"/>
      <c r="GGF141" s="44"/>
      <c r="GGG141" s="41"/>
      <c r="GGH141" s="41"/>
      <c r="GGI141" s="41"/>
      <c r="GGJ141" s="38"/>
      <c r="GGK141" s="38"/>
      <c r="GGL141" s="38"/>
      <c r="GGM141" s="38"/>
      <c r="GGN141" s="39"/>
      <c r="GGO141" s="40"/>
      <c r="GGP141" s="41"/>
      <c r="GGQ141" s="41"/>
      <c r="GGR141" s="41"/>
      <c r="GGS141" s="42"/>
      <c r="GGT141" s="41"/>
      <c r="GGU141" s="43"/>
      <c r="GGV141" s="44"/>
      <c r="GGW141" s="41"/>
      <c r="GGX141" s="41"/>
      <c r="GGY141" s="41"/>
      <c r="GGZ141" s="38"/>
      <c r="GHA141" s="38"/>
      <c r="GHB141" s="38"/>
      <c r="GHC141" s="38"/>
      <c r="GHD141" s="39"/>
      <c r="GHE141" s="40"/>
      <c r="GHF141" s="41"/>
      <c r="GHG141" s="41"/>
      <c r="GHH141" s="41"/>
      <c r="GHI141" s="42"/>
      <c r="GHJ141" s="41"/>
      <c r="GHK141" s="43"/>
      <c r="GHL141" s="44"/>
      <c r="GHM141" s="41"/>
      <c r="GHN141" s="41"/>
      <c r="GHO141" s="41"/>
      <c r="GHP141" s="38"/>
      <c r="GHQ141" s="38"/>
      <c r="GHR141" s="38"/>
      <c r="GHS141" s="38"/>
      <c r="GHT141" s="39"/>
      <c r="GHU141" s="40"/>
      <c r="GHV141" s="41"/>
      <c r="GHW141" s="41"/>
      <c r="GHX141" s="41"/>
      <c r="GHY141" s="42"/>
      <c r="GHZ141" s="41"/>
      <c r="GIA141" s="43"/>
      <c r="GIB141" s="44"/>
      <c r="GIC141" s="41"/>
      <c r="GID141" s="41"/>
      <c r="GIE141" s="41"/>
      <c r="GIF141" s="38"/>
      <c r="GIG141" s="38"/>
      <c r="GIH141" s="38"/>
      <c r="GII141" s="38"/>
      <c r="GIJ141" s="39"/>
      <c r="GIK141" s="40"/>
      <c r="GIL141" s="41"/>
      <c r="GIM141" s="41"/>
      <c r="GIN141" s="41"/>
      <c r="GIO141" s="42"/>
      <c r="GIP141" s="41"/>
      <c r="GIQ141" s="43"/>
      <c r="GIR141" s="44"/>
      <c r="GIS141" s="41"/>
      <c r="GIT141" s="41"/>
      <c r="GIU141" s="41"/>
      <c r="GIV141" s="38"/>
      <c r="GIW141" s="38"/>
      <c r="GIX141" s="38"/>
      <c r="GIY141" s="38"/>
      <c r="GIZ141" s="39"/>
      <c r="GJA141" s="40"/>
      <c r="GJB141" s="41"/>
      <c r="GJC141" s="41"/>
      <c r="GJD141" s="41"/>
      <c r="GJE141" s="42"/>
      <c r="GJF141" s="41"/>
      <c r="GJG141" s="43"/>
      <c r="GJH141" s="44"/>
      <c r="GJI141" s="41"/>
      <c r="GJJ141" s="41"/>
      <c r="GJK141" s="41"/>
      <c r="GJL141" s="38"/>
      <c r="GJM141" s="38"/>
      <c r="GJN141" s="38"/>
      <c r="GJO141" s="38"/>
      <c r="GJP141" s="39"/>
      <c r="GJQ141" s="40"/>
      <c r="GJR141" s="41"/>
      <c r="GJS141" s="41"/>
      <c r="GJT141" s="41"/>
      <c r="GJU141" s="42"/>
      <c r="GJV141" s="41"/>
      <c r="GJW141" s="43"/>
      <c r="GJX141" s="44"/>
      <c r="GJY141" s="41"/>
      <c r="GJZ141" s="41"/>
      <c r="GKA141" s="41"/>
      <c r="GKB141" s="38"/>
      <c r="GKC141" s="38"/>
      <c r="GKD141" s="38"/>
      <c r="GKE141" s="38"/>
      <c r="GKF141" s="39"/>
      <c r="GKG141" s="40"/>
      <c r="GKH141" s="41"/>
      <c r="GKI141" s="41"/>
      <c r="GKJ141" s="41"/>
      <c r="GKK141" s="42"/>
      <c r="GKL141" s="41"/>
      <c r="GKM141" s="43"/>
      <c r="GKN141" s="44"/>
      <c r="GKO141" s="41"/>
      <c r="GKP141" s="41"/>
      <c r="GKQ141" s="41"/>
      <c r="GKR141" s="38"/>
      <c r="GKS141" s="38"/>
      <c r="GKT141" s="38"/>
      <c r="GKU141" s="38"/>
      <c r="GKV141" s="39"/>
      <c r="GKW141" s="40"/>
      <c r="GKX141" s="41"/>
      <c r="GKY141" s="41"/>
      <c r="GKZ141" s="41"/>
      <c r="GLA141" s="42"/>
      <c r="GLB141" s="41"/>
      <c r="GLC141" s="43"/>
      <c r="GLD141" s="44"/>
      <c r="GLE141" s="41"/>
      <c r="GLF141" s="41"/>
      <c r="GLG141" s="41"/>
      <c r="GLH141" s="38"/>
      <c r="GLI141" s="38"/>
      <c r="GLJ141" s="38"/>
      <c r="GLK141" s="38"/>
      <c r="GLL141" s="39"/>
      <c r="GLM141" s="40"/>
      <c r="GLN141" s="41"/>
      <c r="GLO141" s="41"/>
      <c r="GLP141" s="41"/>
      <c r="GLQ141" s="42"/>
      <c r="GLR141" s="41"/>
      <c r="GLS141" s="43"/>
      <c r="GLT141" s="44"/>
      <c r="GLU141" s="41"/>
      <c r="GLV141" s="41"/>
      <c r="GLW141" s="41"/>
      <c r="GLX141" s="38"/>
      <c r="GLY141" s="38"/>
      <c r="GLZ141" s="38"/>
      <c r="GMA141" s="38"/>
      <c r="GMB141" s="39"/>
      <c r="GMC141" s="40"/>
      <c r="GMD141" s="41"/>
      <c r="GME141" s="41"/>
      <c r="GMF141" s="41"/>
      <c r="GMG141" s="42"/>
      <c r="GMH141" s="41"/>
      <c r="GMI141" s="43"/>
      <c r="GMJ141" s="44"/>
      <c r="GMK141" s="41"/>
      <c r="GML141" s="41"/>
      <c r="GMM141" s="41"/>
      <c r="GMN141" s="38"/>
      <c r="GMO141" s="38"/>
      <c r="GMP141" s="38"/>
      <c r="GMQ141" s="38"/>
      <c r="GMR141" s="39"/>
      <c r="GMS141" s="40"/>
      <c r="GMT141" s="41"/>
      <c r="GMU141" s="41"/>
      <c r="GMV141" s="41"/>
      <c r="GMW141" s="42"/>
      <c r="GMX141" s="41"/>
      <c r="GMY141" s="43"/>
      <c r="GMZ141" s="44"/>
      <c r="GNA141" s="41"/>
      <c r="GNB141" s="41"/>
      <c r="GNC141" s="41"/>
      <c r="GND141" s="38"/>
      <c r="GNE141" s="38"/>
      <c r="GNF141" s="38"/>
      <c r="GNG141" s="38"/>
      <c r="GNH141" s="39"/>
      <c r="GNI141" s="40"/>
      <c r="GNJ141" s="41"/>
      <c r="GNK141" s="41"/>
      <c r="GNL141" s="41"/>
      <c r="GNM141" s="42"/>
      <c r="GNN141" s="41"/>
      <c r="GNO141" s="43"/>
      <c r="GNP141" s="44"/>
      <c r="GNQ141" s="41"/>
      <c r="GNR141" s="41"/>
      <c r="GNS141" s="41"/>
      <c r="GNT141" s="38"/>
      <c r="GNU141" s="38"/>
      <c r="GNV141" s="38"/>
      <c r="GNW141" s="38"/>
      <c r="GNX141" s="39"/>
      <c r="GNY141" s="40"/>
      <c r="GNZ141" s="41"/>
      <c r="GOA141" s="41"/>
      <c r="GOB141" s="41"/>
      <c r="GOC141" s="42"/>
      <c r="GOD141" s="41"/>
      <c r="GOE141" s="43"/>
      <c r="GOF141" s="44"/>
      <c r="GOG141" s="41"/>
      <c r="GOH141" s="41"/>
      <c r="GOI141" s="41"/>
      <c r="GOJ141" s="38"/>
      <c r="GOK141" s="38"/>
      <c r="GOL141" s="38"/>
      <c r="GOM141" s="38"/>
      <c r="GON141" s="39"/>
      <c r="GOO141" s="40"/>
      <c r="GOP141" s="41"/>
      <c r="GOQ141" s="41"/>
      <c r="GOR141" s="41"/>
      <c r="GOS141" s="42"/>
      <c r="GOT141" s="41"/>
      <c r="GOU141" s="43"/>
      <c r="GOV141" s="44"/>
      <c r="GOW141" s="41"/>
      <c r="GOX141" s="41"/>
      <c r="GOY141" s="41"/>
      <c r="GOZ141" s="38"/>
      <c r="GPA141" s="38"/>
      <c r="GPB141" s="38"/>
      <c r="GPC141" s="38"/>
      <c r="GPD141" s="39"/>
      <c r="GPE141" s="40"/>
      <c r="GPF141" s="41"/>
      <c r="GPG141" s="41"/>
      <c r="GPH141" s="41"/>
      <c r="GPI141" s="42"/>
      <c r="GPJ141" s="41"/>
      <c r="GPK141" s="43"/>
      <c r="GPL141" s="44"/>
      <c r="GPM141" s="41"/>
      <c r="GPN141" s="41"/>
      <c r="GPO141" s="41"/>
      <c r="GPP141" s="38"/>
      <c r="GPQ141" s="38"/>
      <c r="GPR141" s="38"/>
      <c r="GPS141" s="38"/>
      <c r="GPT141" s="39"/>
      <c r="GPU141" s="40"/>
      <c r="GPV141" s="41"/>
      <c r="GPW141" s="41"/>
      <c r="GPX141" s="41"/>
      <c r="GPY141" s="42"/>
      <c r="GPZ141" s="41"/>
      <c r="GQA141" s="43"/>
      <c r="GQB141" s="44"/>
      <c r="GQC141" s="41"/>
      <c r="GQD141" s="41"/>
      <c r="GQE141" s="41"/>
      <c r="GQF141" s="38"/>
      <c r="GQG141" s="38"/>
      <c r="GQH141" s="38"/>
      <c r="GQI141" s="38"/>
      <c r="GQJ141" s="39"/>
      <c r="GQK141" s="40"/>
      <c r="GQL141" s="41"/>
      <c r="GQM141" s="41"/>
      <c r="GQN141" s="41"/>
      <c r="GQO141" s="42"/>
      <c r="GQP141" s="41"/>
      <c r="GQQ141" s="43"/>
      <c r="GQR141" s="44"/>
      <c r="GQS141" s="41"/>
      <c r="GQT141" s="41"/>
      <c r="GQU141" s="41"/>
      <c r="GQV141" s="38"/>
      <c r="GQW141" s="38"/>
      <c r="GQX141" s="38"/>
      <c r="GQY141" s="38"/>
      <c r="GQZ141" s="39"/>
      <c r="GRA141" s="40"/>
      <c r="GRB141" s="41"/>
      <c r="GRC141" s="41"/>
      <c r="GRD141" s="41"/>
      <c r="GRE141" s="42"/>
      <c r="GRF141" s="41"/>
      <c r="GRG141" s="43"/>
      <c r="GRH141" s="44"/>
      <c r="GRI141" s="41"/>
      <c r="GRJ141" s="41"/>
      <c r="GRK141" s="41"/>
      <c r="GRL141" s="38"/>
      <c r="GRM141" s="38"/>
      <c r="GRN141" s="38"/>
      <c r="GRO141" s="38"/>
      <c r="GRP141" s="39"/>
      <c r="GRQ141" s="40"/>
      <c r="GRR141" s="41"/>
      <c r="GRS141" s="41"/>
      <c r="GRT141" s="41"/>
      <c r="GRU141" s="42"/>
      <c r="GRV141" s="41"/>
      <c r="GRW141" s="43"/>
      <c r="GRX141" s="44"/>
      <c r="GRY141" s="41"/>
      <c r="GRZ141" s="41"/>
      <c r="GSA141" s="41"/>
      <c r="GSB141" s="38"/>
      <c r="GSC141" s="38"/>
      <c r="GSD141" s="38"/>
      <c r="GSE141" s="38"/>
      <c r="GSF141" s="39"/>
      <c r="GSG141" s="40"/>
      <c r="GSH141" s="41"/>
      <c r="GSI141" s="41"/>
      <c r="GSJ141" s="41"/>
      <c r="GSK141" s="42"/>
      <c r="GSL141" s="41"/>
      <c r="GSM141" s="43"/>
      <c r="GSN141" s="44"/>
      <c r="GSO141" s="41"/>
      <c r="GSP141" s="41"/>
      <c r="GSQ141" s="41"/>
      <c r="GSR141" s="38"/>
      <c r="GSS141" s="38"/>
      <c r="GST141" s="38"/>
      <c r="GSU141" s="38"/>
      <c r="GSV141" s="39"/>
      <c r="GSW141" s="40"/>
      <c r="GSX141" s="41"/>
      <c r="GSY141" s="41"/>
      <c r="GSZ141" s="41"/>
      <c r="GTA141" s="42"/>
      <c r="GTB141" s="41"/>
      <c r="GTC141" s="43"/>
      <c r="GTD141" s="44"/>
      <c r="GTE141" s="41"/>
      <c r="GTF141" s="41"/>
      <c r="GTG141" s="41"/>
      <c r="GTH141" s="38"/>
      <c r="GTI141" s="38"/>
      <c r="GTJ141" s="38"/>
      <c r="GTK141" s="38"/>
      <c r="GTL141" s="39"/>
      <c r="GTM141" s="40"/>
      <c r="GTN141" s="41"/>
      <c r="GTO141" s="41"/>
      <c r="GTP141" s="41"/>
      <c r="GTQ141" s="42"/>
      <c r="GTR141" s="41"/>
      <c r="GTS141" s="43"/>
      <c r="GTT141" s="44"/>
      <c r="GTU141" s="41"/>
      <c r="GTV141" s="41"/>
      <c r="GTW141" s="41"/>
      <c r="GTX141" s="38"/>
      <c r="GTY141" s="38"/>
      <c r="GTZ141" s="38"/>
      <c r="GUA141" s="38"/>
      <c r="GUB141" s="39"/>
      <c r="GUC141" s="40"/>
      <c r="GUD141" s="41"/>
      <c r="GUE141" s="41"/>
      <c r="GUF141" s="41"/>
      <c r="GUG141" s="42"/>
      <c r="GUH141" s="41"/>
      <c r="GUI141" s="43"/>
      <c r="GUJ141" s="44"/>
      <c r="GUK141" s="41"/>
      <c r="GUL141" s="41"/>
      <c r="GUM141" s="41"/>
      <c r="GUN141" s="38"/>
      <c r="GUO141" s="38"/>
      <c r="GUP141" s="38"/>
      <c r="GUQ141" s="38"/>
      <c r="GUR141" s="39"/>
      <c r="GUS141" s="40"/>
      <c r="GUT141" s="41"/>
      <c r="GUU141" s="41"/>
      <c r="GUV141" s="41"/>
      <c r="GUW141" s="42"/>
      <c r="GUX141" s="41"/>
      <c r="GUY141" s="43"/>
      <c r="GUZ141" s="44"/>
      <c r="GVA141" s="41"/>
      <c r="GVB141" s="41"/>
      <c r="GVC141" s="41"/>
      <c r="GVD141" s="38"/>
      <c r="GVE141" s="38"/>
      <c r="GVF141" s="38"/>
      <c r="GVG141" s="38"/>
      <c r="GVH141" s="39"/>
      <c r="GVI141" s="40"/>
      <c r="GVJ141" s="41"/>
      <c r="GVK141" s="41"/>
      <c r="GVL141" s="41"/>
      <c r="GVM141" s="42"/>
      <c r="GVN141" s="41"/>
      <c r="GVO141" s="43"/>
      <c r="GVP141" s="44"/>
      <c r="GVQ141" s="41"/>
      <c r="GVR141" s="41"/>
      <c r="GVS141" s="41"/>
      <c r="GVT141" s="38"/>
      <c r="GVU141" s="38"/>
      <c r="GVV141" s="38"/>
      <c r="GVW141" s="38"/>
      <c r="GVX141" s="39"/>
      <c r="GVY141" s="40"/>
      <c r="GVZ141" s="41"/>
      <c r="GWA141" s="41"/>
      <c r="GWB141" s="41"/>
      <c r="GWC141" s="42"/>
      <c r="GWD141" s="41"/>
      <c r="GWE141" s="43"/>
      <c r="GWF141" s="44"/>
      <c r="GWG141" s="41"/>
      <c r="GWH141" s="41"/>
      <c r="GWI141" s="41"/>
      <c r="GWJ141" s="38"/>
      <c r="GWK141" s="38"/>
      <c r="GWL141" s="38"/>
      <c r="GWM141" s="38"/>
      <c r="GWN141" s="39"/>
      <c r="GWO141" s="40"/>
      <c r="GWP141" s="41"/>
      <c r="GWQ141" s="41"/>
      <c r="GWR141" s="41"/>
      <c r="GWS141" s="42"/>
      <c r="GWT141" s="41"/>
      <c r="GWU141" s="43"/>
      <c r="GWV141" s="44"/>
      <c r="GWW141" s="41"/>
      <c r="GWX141" s="41"/>
      <c r="GWY141" s="41"/>
      <c r="GWZ141" s="38"/>
      <c r="GXA141" s="38"/>
      <c r="GXB141" s="38"/>
      <c r="GXC141" s="38"/>
      <c r="GXD141" s="39"/>
      <c r="GXE141" s="40"/>
      <c r="GXF141" s="41"/>
      <c r="GXG141" s="41"/>
      <c r="GXH141" s="41"/>
      <c r="GXI141" s="42"/>
      <c r="GXJ141" s="41"/>
      <c r="GXK141" s="43"/>
      <c r="GXL141" s="44"/>
      <c r="GXM141" s="41"/>
      <c r="GXN141" s="41"/>
      <c r="GXO141" s="41"/>
      <c r="GXP141" s="38"/>
      <c r="GXQ141" s="38"/>
      <c r="GXR141" s="38"/>
      <c r="GXS141" s="38"/>
      <c r="GXT141" s="39"/>
      <c r="GXU141" s="40"/>
      <c r="GXV141" s="41"/>
      <c r="GXW141" s="41"/>
      <c r="GXX141" s="41"/>
      <c r="GXY141" s="42"/>
      <c r="GXZ141" s="41"/>
      <c r="GYA141" s="43"/>
      <c r="GYB141" s="44"/>
      <c r="GYC141" s="41"/>
      <c r="GYD141" s="41"/>
      <c r="GYE141" s="41"/>
      <c r="GYF141" s="38"/>
      <c r="GYG141" s="38"/>
      <c r="GYH141" s="38"/>
      <c r="GYI141" s="38"/>
      <c r="GYJ141" s="39"/>
      <c r="GYK141" s="40"/>
      <c r="GYL141" s="41"/>
      <c r="GYM141" s="41"/>
      <c r="GYN141" s="41"/>
      <c r="GYO141" s="42"/>
      <c r="GYP141" s="41"/>
      <c r="GYQ141" s="43"/>
      <c r="GYR141" s="44"/>
      <c r="GYS141" s="41"/>
      <c r="GYT141" s="41"/>
      <c r="GYU141" s="41"/>
      <c r="GYV141" s="38"/>
      <c r="GYW141" s="38"/>
      <c r="GYX141" s="38"/>
      <c r="GYY141" s="38"/>
      <c r="GYZ141" s="39"/>
      <c r="GZA141" s="40"/>
      <c r="GZB141" s="41"/>
      <c r="GZC141" s="41"/>
      <c r="GZD141" s="41"/>
      <c r="GZE141" s="42"/>
      <c r="GZF141" s="41"/>
      <c r="GZG141" s="43"/>
      <c r="GZH141" s="44"/>
      <c r="GZI141" s="41"/>
      <c r="GZJ141" s="41"/>
      <c r="GZK141" s="41"/>
      <c r="GZL141" s="38"/>
      <c r="GZM141" s="38"/>
      <c r="GZN141" s="38"/>
      <c r="GZO141" s="38"/>
      <c r="GZP141" s="39"/>
      <c r="GZQ141" s="40"/>
      <c r="GZR141" s="41"/>
      <c r="GZS141" s="41"/>
      <c r="GZT141" s="41"/>
      <c r="GZU141" s="42"/>
      <c r="GZV141" s="41"/>
      <c r="GZW141" s="43"/>
      <c r="GZX141" s="44"/>
      <c r="GZY141" s="41"/>
      <c r="GZZ141" s="41"/>
      <c r="HAA141" s="41"/>
      <c r="HAB141" s="38"/>
      <c r="HAC141" s="38"/>
      <c r="HAD141" s="38"/>
      <c r="HAE141" s="38"/>
      <c r="HAF141" s="39"/>
      <c r="HAG141" s="40"/>
      <c r="HAH141" s="41"/>
      <c r="HAI141" s="41"/>
      <c r="HAJ141" s="41"/>
      <c r="HAK141" s="42"/>
      <c r="HAL141" s="41"/>
      <c r="HAM141" s="43"/>
      <c r="HAN141" s="44"/>
      <c r="HAO141" s="41"/>
      <c r="HAP141" s="41"/>
      <c r="HAQ141" s="41"/>
      <c r="HAR141" s="38"/>
      <c r="HAS141" s="38"/>
      <c r="HAT141" s="38"/>
      <c r="HAU141" s="38"/>
      <c r="HAV141" s="39"/>
      <c r="HAW141" s="40"/>
      <c r="HAX141" s="41"/>
      <c r="HAY141" s="41"/>
      <c r="HAZ141" s="41"/>
      <c r="HBA141" s="42"/>
      <c r="HBB141" s="41"/>
      <c r="HBC141" s="43"/>
      <c r="HBD141" s="44"/>
      <c r="HBE141" s="41"/>
      <c r="HBF141" s="41"/>
      <c r="HBG141" s="41"/>
      <c r="HBH141" s="38"/>
      <c r="HBI141" s="38"/>
      <c r="HBJ141" s="38"/>
      <c r="HBK141" s="38"/>
      <c r="HBL141" s="39"/>
      <c r="HBM141" s="40"/>
      <c r="HBN141" s="41"/>
      <c r="HBO141" s="41"/>
      <c r="HBP141" s="41"/>
      <c r="HBQ141" s="42"/>
      <c r="HBR141" s="41"/>
      <c r="HBS141" s="43"/>
      <c r="HBT141" s="44"/>
      <c r="HBU141" s="41"/>
      <c r="HBV141" s="41"/>
      <c r="HBW141" s="41"/>
      <c r="HBX141" s="38"/>
      <c r="HBY141" s="38"/>
      <c r="HBZ141" s="38"/>
      <c r="HCA141" s="38"/>
      <c r="HCB141" s="39"/>
      <c r="HCC141" s="40"/>
      <c r="HCD141" s="41"/>
      <c r="HCE141" s="41"/>
      <c r="HCF141" s="41"/>
      <c r="HCG141" s="42"/>
      <c r="HCH141" s="41"/>
      <c r="HCI141" s="43"/>
      <c r="HCJ141" s="44"/>
      <c r="HCK141" s="41"/>
      <c r="HCL141" s="41"/>
      <c r="HCM141" s="41"/>
      <c r="HCN141" s="38"/>
      <c r="HCO141" s="38"/>
      <c r="HCP141" s="38"/>
      <c r="HCQ141" s="38"/>
      <c r="HCR141" s="39"/>
      <c r="HCS141" s="40"/>
      <c r="HCT141" s="41"/>
      <c r="HCU141" s="41"/>
      <c r="HCV141" s="41"/>
      <c r="HCW141" s="42"/>
      <c r="HCX141" s="41"/>
      <c r="HCY141" s="43"/>
      <c r="HCZ141" s="44"/>
      <c r="HDA141" s="41"/>
      <c r="HDB141" s="41"/>
      <c r="HDC141" s="41"/>
      <c r="HDD141" s="38"/>
      <c r="HDE141" s="38"/>
      <c r="HDF141" s="38"/>
      <c r="HDG141" s="38"/>
      <c r="HDH141" s="39"/>
      <c r="HDI141" s="40"/>
      <c r="HDJ141" s="41"/>
      <c r="HDK141" s="41"/>
      <c r="HDL141" s="41"/>
      <c r="HDM141" s="42"/>
      <c r="HDN141" s="41"/>
      <c r="HDO141" s="43"/>
      <c r="HDP141" s="44"/>
      <c r="HDQ141" s="41"/>
      <c r="HDR141" s="41"/>
      <c r="HDS141" s="41"/>
      <c r="HDT141" s="38"/>
      <c r="HDU141" s="38"/>
      <c r="HDV141" s="38"/>
      <c r="HDW141" s="38"/>
      <c r="HDX141" s="39"/>
      <c r="HDY141" s="40"/>
      <c r="HDZ141" s="41"/>
      <c r="HEA141" s="41"/>
      <c r="HEB141" s="41"/>
      <c r="HEC141" s="42"/>
      <c r="HED141" s="41"/>
      <c r="HEE141" s="43"/>
      <c r="HEF141" s="44"/>
      <c r="HEG141" s="41"/>
      <c r="HEH141" s="41"/>
      <c r="HEI141" s="41"/>
      <c r="HEJ141" s="38"/>
      <c r="HEK141" s="38"/>
      <c r="HEL141" s="38"/>
      <c r="HEM141" s="38"/>
      <c r="HEN141" s="39"/>
      <c r="HEO141" s="40"/>
      <c r="HEP141" s="41"/>
      <c r="HEQ141" s="41"/>
      <c r="HER141" s="41"/>
      <c r="HES141" s="42"/>
      <c r="HET141" s="41"/>
      <c r="HEU141" s="43"/>
      <c r="HEV141" s="44"/>
      <c r="HEW141" s="41"/>
      <c r="HEX141" s="41"/>
      <c r="HEY141" s="41"/>
      <c r="HEZ141" s="38"/>
      <c r="HFA141" s="38"/>
      <c r="HFB141" s="38"/>
      <c r="HFC141" s="38"/>
      <c r="HFD141" s="39"/>
      <c r="HFE141" s="40"/>
      <c r="HFF141" s="41"/>
      <c r="HFG141" s="41"/>
      <c r="HFH141" s="41"/>
      <c r="HFI141" s="42"/>
      <c r="HFJ141" s="41"/>
      <c r="HFK141" s="43"/>
      <c r="HFL141" s="44"/>
      <c r="HFM141" s="41"/>
      <c r="HFN141" s="41"/>
      <c r="HFO141" s="41"/>
      <c r="HFP141" s="38"/>
      <c r="HFQ141" s="38"/>
      <c r="HFR141" s="38"/>
      <c r="HFS141" s="38"/>
      <c r="HFT141" s="39"/>
      <c r="HFU141" s="40"/>
      <c r="HFV141" s="41"/>
      <c r="HFW141" s="41"/>
      <c r="HFX141" s="41"/>
      <c r="HFY141" s="42"/>
      <c r="HFZ141" s="41"/>
      <c r="HGA141" s="43"/>
      <c r="HGB141" s="44"/>
      <c r="HGC141" s="41"/>
      <c r="HGD141" s="41"/>
      <c r="HGE141" s="41"/>
      <c r="HGF141" s="38"/>
      <c r="HGG141" s="38"/>
      <c r="HGH141" s="38"/>
      <c r="HGI141" s="38"/>
      <c r="HGJ141" s="39"/>
      <c r="HGK141" s="40"/>
      <c r="HGL141" s="41"/>
      <c r="HGM141" s="41"/>
      <c r="HGN141" s="41"/>
      <c r="HGO141" s="42"/>
      <c r="HGP141" s="41"/>
      <c r="HGQ141" s="43"/>
      <c r="HGR141" s="44"/>
      <c r="HGS141" s="41"/>
      <c r="HGT141" s="41"/>
      <c r="HGU141" s="41"/>
      <c r="HGV141" s="38"/>
      <c r="HGW141" s="38"/>
      <c r="HGX141" s="38"/>
      <c r="HGY141" s="38"/>
      <c r="HGZ141" s="39"/>
      <c r="HHA141" s="40"/>
      <c r="HHB141" s="41"/>
      <c r="HHC141" s="41"/>
      <c r="HHD141" s="41"/>
      <c r="HHE141" s="42"/>
      <c r="HHF141" s="41"/>
      <c r="HHG141" s="43"/>
      <c r="HHH141" s="44"/>
      <c r="HHI141" s="41"/>
      <c r="HHJ141" s="41"/>
      <c r="HHK141" s="41"/>
      <c r="HHL141" s="38"/>
      <c r="HHM141" s="38"/>
      <c r="HHN141" s="38"/>
      <c r="HHO141" s="38"/>
      <c r="HHP141" s="39"/>
      <c r="HHQ141" s="40"/>
      <c r="HHR141" s="41"/>
      <c r="HHS141" s="41"/>
      <c r="HHT141" s="41"/>
      <c r="HHU141" s="42"/>
      <c r="HHV141" s="41"/>
      <c r="HHW141" s="43"/>
      <c r="HHX141" s="44"/>
      <c r="HHY141" s="41"/>
      <c r="HHZ141" s="41"/>
      <c r="HIA141" s="41"/>
      <c r="HIB141" s="38"/>
      <c r="HIC141" s="38"/>
      <c r="HID141" s="38"/>
      <c r="HIE141" s="38"/>
      <c r="HIF141" s="39"/>
      <c r="HIG141" s="40"/>
      <c r="HIH141" s="41"/>
      <c r="HII141" s="41"/>
      <c r="HIJ141" s="41"/>
      <c r="HIK141" s="42"/>
      <c r="HIL141" s="41"/>
      <c r="HIM141" s="43"/>
      <c r="HIN141" s="44"/>
      <c r="HIO141" s="41"/>
      <c r="HIP141" s="41"/>
      <c r="HIQ141" s="41"/>
      <c r="HIR141" s="38"/>
      <c r="HIS141" s="38"/>
      <c r="HIT141" s="38"/>
      <c r="HIU141" s="38"/>
      <c r="HIV141" s="39"/>
      <c r="HIW141" s="40"/>
      <c r="HIX141" s="41"/>
      <c r="HIY141" s="41"/>
      <c r="HIZ141" s="41"/>
      <c r="HJA141" s="42"/>
      <c r="HJB141" s="41"/>
      <c r="HJC141" s="43"/>
      <c r="HJD141" s="44"/>
      <c r="HJE141" s="41"/>
      <c r="HJF141" s="41"/>
      <c r="HJG141" s="41"/>
      <c r="HJH141" s="38"/>
      <c r="HJI141" s="38"/>
      <c r="HJJ141" s="38"/>
      <c r="HJK141" s="38"/>
      <c r="HJL141" s="39"/>
      <c r="HJM141" s="40"/>
      <c r="HJN141" s="41"/>
      <c r="HJO141" s="41"/>
      <c r="HJP141" s="41"/>
      <c r="HJQ141" s="42"/>
      <c r="HJR141" s="41"/>
      <c r="HJS141" s="43"/>
      <c r="HJT141" s="44"/>
      <c r="HJU141" s="41"/>
      <c r="HJV141" s="41"/>
      <c r="HJW141" s="41"/>
      <c r="HJX141" s="38"/>
      <c r="HJY141" s="38"/>
      <c r="HJZ141" s="38"/>
      <c r="HKA141" s="38"/>
      <c r="HKB141" s="39"/>
      <c r="HKC141" s="40"/>
      <c r="HKD141" s="41"/>
      <c r="HKE141" s="41"/>
      <c r="HKF141" s="41"/>
      <c r="HKG141" s="42"/>
      <c r="HKH141" s="41"/>
      <c r="HKI141" s="43"/>
      <c r="HKJ141" s="44"/>
      <c r="HKK141" s="41"/>
      <c r="HKL141" s="41"/>
      <c r="HKM141" s="41"/>
      <c r="HKN141" s="38"/>
      <c r="HKO141" s="38"/>
      <c r="HKP141" s="38"/>
      <c r="HKQ141" s="38"/>
      <c r="HKR141" s="39"/>
      <c r="HKS141" s="40"/>
      <c r="HKT141" s="41"/>
      <c r="HKU141" s="41"/>
      <c r="HKV141" s="41"/>
      <c r="HKW141" s="42"/>
      <c r="HKX141" s="41"/>
      <c r="HKY141" s="43"/>
      <c r="HKZ141" s="44"/>
      <c r="HLA141" s="41"/>
      <c r="HLB141" s="41"/>
      <c r="HLC141" s="41"/>
      <c r="HLD141" s="38"/>
      <c r="HLE141" s="38"/>
      <c r="HLF141" s="38"/>
      <c r="HLG141" s="38"/>
      <c r="HLH141" s="39"/>
      <c r="HLI141" s="40"/>
      <c r="HLJ141" s="41"/>
      <c r="HLK141" s="41"/>
      <c r="HLL141" s="41"/>
      <c r="HLM141" s="42"/>
      <c r="HLN141" s="41"/>
      <c r="HLO141" s="43"/>
      <c r="HLP141" s="44"/>
      <c r="HLQ141" s="41"/>
      <c r="HLR141" s="41"/>
      <c r="HLS141" s="41"/>
      <c r="HLT141" s="38"/>
      <c r="HLU141" s="38"/>
      <c r="HLV141" s="38"/>
      <c r="HLW141" s="38"/>
      <c r="HLX141" s="39"/>
      <c r="HLY141" s="40"/>
      <c r="HLZ141" s="41"/>
      <c r="HMA141" s="41"/>
      <c r="HMB141" s="41"/>
      <c r="HMC141" s="42"/>
      <c r="HMD141" s="41"/>
      <c r="HME141" s="43"/>
      <c r="HMF141" s="44"/>
      <c r="HMG141" s="41"/>
      <c r="HMH141" s="41"/>
      <c r="HMI141" s="41"/>
      <c r="HMJ141" s="38"/>
      <c r="HMK141" s="38"/>
      <c r="HML141" s="38"/>
      <c r="HMM141" s="38"/>
      <c r="HMN141" s="39"/>
      <c r="HMO141" s="40"/>
      <c r="HMP141" s="41"/>
      <c r="HMQ141" s="41"/>
      <c r="HMR141" s="41"/>
      <c r="HMS141" s="42"/>
      <c r="HMT141" s="41"/>
      <c r="HMU141" s="43"/>
      <c r="HMV141" s="44"/>
      <c r="HMW141" s="41"/>
      <c r="HMX141" s="41"/>
      <c r="HMY141" s="41"/>
      <c r="HMZ141" s="38"/>
      <c r="HNA141" s="38"/>
      <c r="HNB141" s="38"/>
      <c r="HNC141" s="38"/>
      <c r="HND141" s="39"/>
      <c r="HNE141" s="40"/>
      <c r="HNF141" s="41"/>
      <c r="HNG141" s="41"/>
      <c r="HNH141" s="41"/>
      <c r="HNI141" s="42"/>
      <c r="HNJ141" s="41"/>
      <c r="HNK141" s="43"/>
      <c r="HNL141" s="44"/>
      <c r="HNM141" s="41"/>
      <c r="HNN141" s="41"/>
      <c r="HNO141" s="41"/>
      <c r="HNP141" s="38"/>
      <c r="HNQ141" s="38"/>
      <c r="HNR141" s="38"/>
      <c r="HNS141" s="38"/>
      <c r="HNT141" s="39"/>
      <c r="HNU141" s="40"/>
      <c r="HNV141" s="41"/>
      <c r="HNW141" s="41"/>
      <c r="HNX141" s="41"/>
      <c r="HNY141" s="42"/>
      <c r="HNZ141" s="41"/>
      <c r="HOA141" s="43"/>
      <c r="HOB141" s="44"/>
      <c r="HOC141" s="41"/>
      <c r="HOD141" s="41"/>
      <c r="HOE141" s="41"/>
      <c r="HOF141" s="38"/>
      <c r="HOG141" s="38"/>
      <c r="HOH141" s="38"/>
      <c r="HOI141" s="38"/>
      <c r="HOJ141" s="39"/>
      <c r="HOK141" s="40"/>
      <c r="HOL141" s="41"/>
      <c r="HOM141" s="41"/>
      <c r="HON141" s="41"/>
      <c r="HOO141" s="42"/>
      <c r="HOP141" s="41"/>
      <c r="HOQ141" s="43"/>
      <c r="HOR141" s="44"/>
      <c r="HOS141" s="41"/>
      <c r="HOT141" s="41"/>
      <c r="HOU141" s="41"/>
      <c r="HOV141" s="38"/>
      <c r="HOW141" s="38"/>
      <c r="HOX141" s="38"/>
      <c r="HOY141" s="38"/>
      <c r="HOZ141" s="39"/>
      <c r="HPA141" s="40"/>
      <c r="HPB141" s="41"/>
      <c r="HPC141" s="41"/>
      <c r="HPD141" s="41"/>
      <c r="HPE141" s="42"/>
      <c r="HPF141" s="41"/>
      <c r="HPG141" s="43"/>
      <c r="HPH141" s="44"/>
      <c r="HPI141" s="41"/>
      <c r="HPJ141" s="41"/>
      <c r="HPK141" s="41"/>
      <c r="HPL141" s="38"/>
      <c r="HPM141" s="38"/>
      <c r="HPN141" s="38"/>
      <c r="HPO141" s="38"/>
      <c r="HPP141" s="39"/>
      <c r="HPQ141" s="40"/>
      <c r="HPR141" s="41"/>
      <c r="HPS141" s="41"/>
      <c r="HPT141" s="41"/>
      <c r="HPU141" s="42"/>
      <c r="HPV141" s="41"/>
      <c r="HPW141" s="43"/>
      <c r="HPX141" s="44"/>
      <c r="HPY141" s="41"/>
      <c r="HPZ141" s="41"/>
      <c r="HQA141" s="41"/>
      <c r="HQB141" s="38"/>
      <c r="HQC141" s="38"/>
      <c r="HQD141" s="38"/>
      <c r="HQE141" s="38"/>
      <c r="HQF141" s="39"/>
      <c r="HQG141" s="40"/>
      <c r="HQH141" s="41"/>
      <c r="HQI141" s="41"/>
      <c r="HQJ141" s="41"/>
      <c r="HQK141" s="42"/>
      <c r="HQL141" s="41"/>
      <c r="HQM141" s="43"/>
      <c r="HQN141" s="44"/>
      <c r="HQO141" s="41"/>
      <c r="HQP141" s="41"/>
      <c r="HQQ141" s="41"/>
      <c r="HQR141" s="38"/>
      <c r="HQS141" s="38"/>
      <c r="HQT141" s="38"/>
      <c r="HQU141" s="38"/>
      <c r="HQV141" s="39"/>
      <c r="HQW141" s="40"/>
      <c r="HQX141" s="41"/>
      <c r="HQY141" s="41"/>
      <c r="HQZ141" s="41"/>
      <c r="HRA141" s="42"/>
      <c r="HRB141" s="41"/>
      <c r="HRC141" s="43"/>
      <c r="HRD141" s="44"/>
      <c r="HRE141" s="41"/>
      <c r="HRF141" s="41"/>
      <c r="HRG141" s="41"/>
      <c r="HRH141" s="38"/>
      <c r="HRI141" s="38"/>
      <c r="HRJ141" s="38"/>
      <c r="HRK141" s="38"/>
      <c r="HRL141" s="39"/>
      <c r="HRM141" s="40"/>
      <c r="HRN141" s="41"/>
      <c r="HRO141" s="41"/>
      <c r="HRP141" s="41"/>
      <c r="HRQ141" s="42"/>
      <c r="HRR141" s="41"/>
      <c r="HRS141" s="43"/>
      <c r="HRT141" s="44"/>
      <c r="HRU141" s="41"/>
      <c r="HRV141" s="41"/>
      <c r="HRW141" s="41"/>
      <c r="HRX141" s="38"/>
      <c r="HRY141" s="38"/>
      <c r="HRZ141" s="38"/>
      <c r="HSA141" s="38"/>
      <c r="HSB141" s="39"/>
      <c r="HSC141" s="40"/>
      <c r="HSD141" s="41"/>
      <c r="HSE141" s="41"/>
      <c r="HSF141" s="41"/>
      <c r="HSG141" s="42"/>
      <c r="HSH141" s="41"/>
      <c r="HSI141" s="43"/>
      <c r="HSJ141" s="44"/>
      <c r="HSK141" s="41"/>
      <c r="HSL141" s="41"/>
      <c r="HSM141" s="41"/>
      <c r="HSN141" s="38"/>
      <c r="HSO141" s="38"/>
      <c r="HSP141" s="38"/>
      <c r="HSQ141" s="38"/>
      <c r="HSR141" s="39"/>
      <c r="HSS141" s="40"/>
      <c r="HST141" s="41"/>
      <c r="HSU141" s="41"/>
      <c r="HSV141" s="41"/>
      <c r="HSW141" s="42"/>
      <c r="HSX141" s="41"/>
      <c r="HSY141" s="43"/>
      <c r="HSZ141" s="44"/>
      <c r="HTA141" s="41"/>
      <c r="HTB141" s="41"/>
      <c r="HTC141" s="41"/>
      <c r="HTD141" s="38"/>
      <c r="HTE141" s="38"/>
      <c r="HTF141" s="38"/>
      <c r="HTG141" s="38"/>
      <c r="HTH141" s="39"/>
      <c r="HTI141" s="40"/>
      <c r="HTJ141" s="41"/>
      <c r="HTK141" s="41"/>
      <c r="HTL141" s="41"/>
      <c r="HTM141" s="42"/>
      <c r="HTN141" s="41"/>
      <c r="HTO141" s="43"/>
      <c r="HTP141" s="44"/>
      <c r="HTQ141" s="41"/>
      <c r="HTR141" s="41"/>
      <c r="HTS141" s="41"/>
      <c r="HTT141" s="38"/>
      <c r="HTU141" s="38"/>
      <c r="HTV141" s="38"/>
      <c r="HTW141" s="38"/>
      <c r="HTX141" s="39"/>
      <c r="HTY141" s="40"/>
      <c r="HTZ141" s="41"/>
      <c r="HUA141" s="41"/>
      <c r="HUB141" s="41"/>
      <c r="HUC141" s="42"/>
      <c r="HUD141" s="41"/>
      <c r="HUE141" s="43"/>
      <c r="HUF141" s="44"/>
      <c r="HUG141" s="41"/>
      <c r="HUH141" s="41"/>
      <c r="HUI141" s="41"/>
      <c r="HUJ141" s="38"/>
      <c r="HUK141" s="38"/>
      <c r="HUL141" s="38"/>
      <c r="HUM141" s="38"/>
      <c r="HUN141" s="39"/>
      <c r="HUO141" s="40"/>
      <c r="HUP141" s="41"/>
      <c r="HUQ141" s="41"/>
      <c r="HUR141" s="41"/>
      <c r="HUS141" s="42"/>
      <c r="HUT141" s="41"/>
      <c r="HUU141" s="43"/>
      <c r="HUV141" s="44"/>
      <c r="HUW141" s="41"/>
      <c r="HUX141" s="41"/>
      <c r="HUY141" s="41"/>
      <c r="HUZ141" s="38"/>
      <c r="HVA141" s="38"/>
      <c r="HVB141" s="38"/>
      <c r="HVC141" s="38"/>
      <c r="HVD141" s="39"/>
      <c r="HVE141" s="40"/>
      <c r="HVF141" s="41"/>
      <c r="HVG141" s="41"/>
      <c r="HVH141" s="41"/>
      <c r="HVI141" s="42"/>
      <c r="HVJ141" s="41"/>
      <c r="HVK141" s="43"/>
      <c r="HVL141" s="44"/>
      <c r="HVM141" s="41"/>
      <c r="HVN141" s="41"/>
      <c r="HVO141" s="41"/>
      <c r="HVP141" s="38"/>
      <c r="HVQ141" s="38"/>
      <c r="HVR141" s="38"/>
      <c r="HVS141" s="38"/>
      <c r="HVT141" s="39"/>
      <c r="HVU141" s="40"/>
      <c r="HVV141" s="41"/>
      <c r="HVW141" s="41"/>
      <c r="HVX141" s="41"/>
      <c r="HVY141" s="42"/>
      <c r="HVZ141" s="41"/>
      <c r="HWA141" s="43"/>
      <c r="HWB141" s="44"/>
      <c r="HWC141" s="41"/>
      <c r="HWD141" s="41"/>
      <c r="HWE141" s="41"/>
      <c r="HWF141" s="38"/>
      <c r="HWG141" s="38"/>
      <c r="HWH141" s="38"/>
      <c r="HWI141" s="38"/>
      <c r="HWJ141" s="39"/>
      <c r="HWK141" s="40"/>
      <c r="HWL141" s="41"/>
      <c r="HWM141" s="41"/>
      <c r="HWN141" s="41"/>
      <c r="HWO141" s="42"/>
      <c r="HWP141" s="41"/>
      <c r="HWQ141" s="43"/>
      <c r="HWR141" s="44"/>
      <c r="HWS141" s="41"/>
      <c r="HWT141" s="41"/>
      <c r="HWU141" s="41"/>
      <c r="HWV141" s="38"/>
      <c r="HWW141" s="38"/>
      <c r="HWX141" s="38"/>
      <c r="HWY141" s="38"/>
      <c r="HWZ141" s="39"/>
      <c r="HXA141" s="40"/>
      <c r="HXB141" s="41"/>
      <c r="HXC141" s="41"/>
      <c r="HXD141" s="41"/>
      <c r="HXE141" s="42"/>
      <c r="HXF141" s="41"/>
      <c r="HXG141" s="43"/>
      <c r="HXH141" s="44"/>
      <c r="HXI141" s="41"/>
      <c r="HXJ141" s="41"/>
      <c r="HXK141" s="41"/>
      <c r="HXL141" s="38"/>
      <c r="HXM141" s="38"/>
      <c r="HXN141" s="38"/>
      <c r="HXO141" s="38"/>
      <c r="HXP141" s="39"/>
      <c r="HXQ141" s="40"/>
      <c r="HXR141" s="41"/>
      <c r="HXS141" s="41"/>
      <c r="HXT141" s="41"/>
      <c r="HXU141" s="42"/>
      <c r="HXV141" s="41"/>
      <c r="HXW141" s="43"/>
      <c r="HXX141" s="44"/>
      <c r="HXY141" s="41"/>
      <c r="HXZ141" s="41"/>
      <c r="HYA141" s="41"/>
      <c r="HYB141" s="38"/>
      <c r="HYC141" s="38"/>
      <c r="HYD141" s="38"/>
      <c r="HYE141" s="38"/>
      <c r="HYF141" s="39"/>
      <c r="HYG141" s="40"/>
      <c r="HYH141" s="41"/>
      <c r="HYI141" s="41"/>
      <c r="HYJ141" s="41"/>
      <c r="HYK141" s="42"/>
      <c r="HYL141" s="41"/>
      <c r="HYM141" s="43"/>
      <c r="HYN141" s="44"/>
      <c r="HYO141" s="41"/>
      <c r="HYP141" s="41"/>
      <c r="HYQ141" s="41"/>
      <c r="HYR141" s="38"/>
      <c r="HYS141" s="38"/>
      <c r="HYT141" s="38"/>
      <c r="HYU141" s="38"/>
      <c r="HYV141" s="39"/>
      <c r="HYW141" s="40"/>
      <c r="HYX141" s="41"/>
      <c r="HYY141" s="41"/>
      <c r="HYZ141" s="41"/>
      <c r="HZA141" s="42"/>
      <c r="HZB141" s="41"/>
      <c r="HZC141" s="43"/>
      <c r="HZD141" s="44"/>
      <c r="HZE141" s="41"/>
      <c r="HZF141" s="41"/>
      <c r="HZG141" s="41"/>
      <c r="HZH141" s="38"/>
      <c r="HZI141" s="38"/>
      <c r="HZJ141" s="38"/>
      <c r="HZK141" s="38"/>
      <c r="HZL141" s="39"/>
      <c r="HZM141" s="40"/>
      <c r="HZN141" s="41"/>
      <c r="HZO141" s="41"/>
      <c r="HZP141" s="41"/>
      <c r="HZQ141" s="42"/>
      <c r="HZR141" s="41"/>
      <c r="HZS141" s="43"/>
      <c r="HZT141" s="44"/>
      <c r="HZU141" s="41"/>
      <c r="HZV141" s="41"/>
      <c r="HZW141" s="41"/>
      <c r="HZX141" s="38"/>
      <c r="HZY141" s="38"/>
      <c r="HZZ141" s="38"/>
      <c r="IAA141" s="38"/>
      <c r="IAB141" s="39"/>
      <c r="IAC141" s="40"/>
      <c r="IAD141" s="41"/>
      <c r="IAE141" s="41"/>
      <c r="IAF141" s="41"/>
      <c r="IAG141" s="42"/>
      <c r="IAH141" s="41"/>
      <c r="IAI141" s="43"/>
      <c r="IAJ141" s="44"/>
      <c r="IAK141" s="41"/>
      <c r="IAL141" s="41"/>
      <c r="IAM141" s="41"/>
      <c r="IAN141" s="38"/>
      <c r="IAO141" s="38"/>
      <c r="IAP141" s="38"/>
      <c r="IAQ141" s="38"/>
      <c r="IAR141" s="39"/>
      <c r="IAS141" s="40"/>
      <c r="IAT141" s="41"/>
      <c r="IAU141" s="41"/>
      <c r="IAV141" s="41"/>
      <c r="IAW141" s="42"/>
      <c r="IAX141" s="41"/>
      <c r="IAY141" s="43"/>
      <c r="IAZ141" s="44"/>
      <c r="IBA141" s="41"/>
      <c r="IBB141" s="41"/>
      <c r="IBC141" s="41"/>
      <c r="IBD141" s="38"/>
      <c r="IBE141" s="38"/>
      <c r="IBF141" s="38"/>
      <c r="IBG141" s="38"/>
      <c r="IBH141" s="39"/>
      <c r="IBI141" s="40"/>
      <c r="IBJ141" s="41"/>
      <c r="IBK141" s="41"/>
      <c r="IBL141" s="41"/>
      <c r="IBM141" s="42"/>
      <c r="IBN141" s="41"/>
      <c r="IBO141" s="43"/>
      <c r="IBP141" s="44"/>
      <c r="IBQ141" s="41"/>
      <c r="IBR141" s="41"/>
      <c r="IBS141" s="41"/>
      <c r="IBT141" s="38"/>
      <c r="IBU141" s="38"/>
      <c r="IBV141" s="38"/>
      <c r="IBW141" s="38"/>
      <c r="IBX141" s="39"/>
      <c r="IBY141" s="40"/>
      <c r="IBZ141" s="41"/>
      <c r="ICA141" s="41"/>
      <c r="ICB141" s="41"/>
      <c r="ICC141" s="42"/>
      <c r="ICD141" s="41"/>
      <c r="ICE141" s="43"/>
      <c r="ICF141" s="44"/>
      <c r="ICG141" s="41"/>
      <c r="ICH141" s="41"/>
      <c r="ICI141" s="41"/>
      <c r="ICJ141" s="38"/>
      <c r="ICK141" s="38"/>
      <c r="ICL141" s="38"/>
      <c r="ICM141" s="38"/>
      <c r="ICN141" s="39"/>
      <c r="ICO141" s="40"/>
      <c r="ICP141" s="41"/>
      <c r="ICQ141" s="41"/>
      <c r="ICR141" s="41"/>
      <c r="ICS141" s="42"/>
      <c r="ICT141" s="41"/>
      <c r="ICU141" s="43"/>
      <c r="ICV141" s="44"/>
      <c r="ICW141" s="41"/>
      <c r="ICX141" s="41"/>
      <c r="ICY141" s="41"/>
      <c r="ICZ141" s="38"/>
      <c r="IDA141" s="38"/>
      <c r="IDB141" s="38"/>
      <c r="IDC141" s="38"/>
      <c r="IDD141" s="39"/>
      <c r="IDE141" s="40"/>
      <c r="IDF141" s="41"/>
      <c r="IDG141" s="41"/>
      <c r="IDH141" s="41"/>
      <c r="IDI141" s="42"/>
      <c r="IDJ141" s="41"/>
      <c r="IDK141" s="43"/>
      <c r="IDL141" s="44"/>
      <c r="IDM141" s="41"/>
      <c r="IDN141" s="41"/>
      <c r="IDO141" s="41"/>
      <c r="IDP141" s="38"/>
      <c r="IDQ141" s="38"/>
      <c r="IDR141" s="38"/>
      <c r="IDS141" s="38"/>
      <c r="IDT141" s="39"/>
      <c r="IDU141" s="40"/>
      <c r="IDV141" s="41"/>
      <c r="IDW141" s="41"/>
      <c r="IDX141" s="41"/>
      <c r="IDY141" s="42"/>
      <c r="IDZ141" s="41"/>
      <c r="IEA141" s="43"/>
      <c r="IEB141" s="44"/>
      <c r="IEC141" s="41"/>
      <c r="IED141" s="41"/>
      <c r="IEE141" s="41"/>
      <c r="IEF141" s="38"/>
      <c r="IEG141" s="38"/>
      <c r="IEH141" s="38"/>
      <c r="IEI141" s="38"/>
      <c r="IEJ141" s="39"/>
      <c r="IEK141" s="40"/>
      <c r="IEL141" s="41"/>
      <c r="IEM141" s="41"/>
      <c r="IEN141" s="41"/>
      <c r="IEO141" s="42"/>
      <c r="IEP141" s="41"/>
      <c r="IEQ141" s="43"/>
      <c r="IER141" s="44"/>
      <c r="IES141" s="41"/>
      <c r="IET141" s="41"/>
      <c r="IEU141" s="41"/>
      <c r="IEV141" s="38"/>
      <c r="IEW141" s="38"/>
      <c r="IEX141" s="38"/>
      <c r="IEY141" s="38"/>
      <c r="IEZ141" s="39"/>
      <c r="IFA141" s="40"/>
      <c r="IFB141" s="41"/>
      <c r="IFC141" s="41"/>
      <c r="IFD141" s="41"/>
      <c r="IFE141" s="42"/>
      <c r="IFF141" s="41"/>
      <c r="IFG141" s="43"/>
      <c r="IFH141" s="44"/>
      <c r="IFI141" s="41"/>
      <c r="IFJ141" s="41"/>
      <c r="IFK141" s="41"/>
      <c r="IFL141" s="38"/>
      <c r="IFM141" s="38"/>
      <c r="IFN141" s="38"/>
      <c r="IFO141" s="38"/>
      <c r="IFP141" s="39"/>
      <c r="IFQ141" s="40"/>
      <c r="IFR141" s="41"/>
      <c r="IFS141" s="41"/>
      <c r="IFT141" s="41"/>
      <c r="IFU141" s="42"/>
      <c r="IFV141" s="41"/>
      <c r="IFW141" s="43"/>
      <c r="IFX141" s="44"/>
      <c r="IFY141" s="41"/>
      <c r="IFZ141" s="41"/>
      <c r="IGA141" s="41"/>
      <c r="IGB141" s="38"/>
      <c r="IGC141" s="38"/>
      <c r="IGD141" s="38"/>
      <c r="IGE141" s="38"/>
      <c r="IGF141" s="39"/>
      <c r="IGG141" s="40"/>
      <c r="IGH141" s="41"/>
      <c r="IGI141" s="41"/>
      <c r="IGJ141" s="41"/>
      <c r="IGK141" s="42"/>
      <c r="IGL141" s="41"/>
      <c r="IGM141" s="43"/>
      <c r="IGN141" s="44"/>
      <c r="IGO141" s="41"/>
      <c r="IGP141" s="41"/>
      <c r="IGQ141" s="41"/>
      <c r="IGR141" s="38"/>
      <c r="IGS141" s="38"/>
      <c r="IGT141" s="38"/>
      <c r="IGU141" s="38"/>
      <c r="IGV141" s="39"/>
      <c r="IGW141" s="40"/>
      <c r="IGX141" s="41"/>
      <c r="IGY141" s="41"/>
      <c r="IGZ141" s="41"/>
      <c r="IHA141" s="42"/>
      <c r="IHB141" s="41"/>
      <c r="IHC141" s="43"/>
      <c r="IHD141" s="44"/>
      <c r="IHE141" s="41"/>
      <c r="IHF141" s="41"/>
      <c r="IHG141" s="41"/>
      <c r="IHH141" s="38"/>
      <c r="IHI141" s="38"/>
      <c r="IHJ141" s="38"/>
      <c r="IHK141" s="38"/>
      <c r="IHL141" s="39"/>
      <c r="IHM141" s="40"/>
      <c r="IHN141" s="41"/>
      <c r="IHO141" s="41"/>
      <c r="IHP141" s="41"/>
      <c r="IHQ141" s="42"/>
      <c r="IHR141" s="41"/>
      <c r="IHS141" s="43"/>
      <c r="IHT141" s="44"/>
      <c r="IHU141" s="41"/>
      <c r="IHV141" s="41"/>
      <c r="IHW141" s="41"/>
      <c r="IHX141" s="38"/>
      <c r="IHY141" s="38"/>
      <c r="IHZ141" s="38"/>
      <c r="IIA141" s="38"/>
      <c r="IIB141" s="39"/>
      <c r="IIC141" s="40"/>
      <c r="IID141" s="41"/>
      <c r="IIE141" s="41"/>
      <c r="IIF141" s="41"/>
      <c r="IIG141" s="42"/>
      <c r="IIH141" s="41"/>
      <c r="III141" s="43"/>
      <c r="IIJ141" s="44"/>
      <c r="IIK141" s="41"/>
      <c r="IIL141" s="41"/>
      <c r="IIM141" s="41"/>
      <c r="IIN141" s="38"/>
      <c r="IIO141" s="38"/>
      <c r="IIP141" s="38"/>
      <c r="IIQ141" s="38"/>
      <c r="IIR141" s="39"/>
      <c r="IIS141" s="40"/>
      <c r="IIT141" s="41"/>
      <c r="IIU141" s="41"/>
      <c r="IIV141" s="41"/>
      <c r="IIW141" s="42"/>
      <c r="IIX141" s="41"/>
      <c r="IIY141" s="43"/>
      <c r="IIZ141" s="44"/>
      <c r="IJA141" s="41"/>
      <c r="IJB141" s="41"/>
      <c r="IJC141" s="41"/>
      <c r="IJD141" s="38"/>
      <c r="IJE141" s="38"/>
      <c r="IJF141" s="38"/>
      <c r="IJG141" s="38"/>
      <c r="IJH141" s="39"/>
      <c r="IJI141" s="40"/>
      <c r="IJJ141" s="41"/>
      <c r="IJK141" s="41"/>
      <c r="IJL141" s="41"/>
      <c r="IJM141" s="42"/>
      <c r="IJN141" s="41"/>
      <c r="IJO141" s="43"/>
      <c r="IJP141" s="44"/>
      <c r="IJQ141" s="41"/>
      <c r="IJR141" s="41"/>
      <c r="IJS141" s="41"/>
      <c r="IJT141" s="38"/>
      <c r="IJU141" s="38"/>
      <c r="IJV141" s="38"/>
      <c r="IJW141" s="38"/>
      <c r="IJX141" s="39"/>
      <c r="IJY141" s="40"/>
      <c r="IJZ141" s="41"/>
      <c r="IKA141" s="41"/>
      <c r="IKB141" s="41"/>
      <c r="IKC141" s="42"/>
      <c r="IKD141" s="41"/>
      <c r="IKE141" s="43"/>
      <c r="IKF141" s="44"/>
      <c r="IKG141" s="41"/>
      <c r="IKH141" s="41"/>
      <c r="IKI141" s="41"/>
      <c r="IKJ141" s="38"/>
      <c r="IKK141" s="38"/>
      <c r="IKL141" s="38"/>
      <c r="IKM141" s="38"/>
      <c r="IKN141" s="39"/>
      <c r="IKO141" s="40"/>
      <c r="IKP141" s="41"/>
      <c r="IKQ141" s="41"/>
      <c r="IKR141" s="41"/>
      <c r="IKS141" s="42"/>
      <c r="IKT141" s="41"/>
      <c r="IKU141" s="43"/>
      <c r="IKV141" s="44"/>
      <c r="IKW141" s="41"/>
      <c r="IKX141" s="41"/>
      <c r="IKY141" s="41"/>
      <c r="IKZ141" s="38"/>
      <c r="ILA141" s="38"/>
      <c r="ILB141" s="38"/>
      <c r="ILC141" s="38"/>
      <c r="ILD141" s="39"/>
      <c r="ILE141" s="40"/>
      <c r="ILF141" s="41"/>
      <c r="ILG141" s="41"/>
      <c r="ILH141" s="41"/>
      <c r="ILI141" s="42"/>
      <c r="ILJ141" s="41"/>
      <c r="ILK141" s="43"/>
      <c r="ILL141" s="44"/>
      <c r="ILM141" s="41"/>
      <c r="ILN141" s="41"/>
      <c r="ILO141" s="41"/>
      <c r="ILP141" s="38"/>
      <c r="ILQ141" s="38"/>
      <c r="ILR141" s="38"/>
      <c r="ILS141" s="38"/>
      <c r="ILT141" s="39"/>
      <c r="ILU141" s="40"/>
      <c r="ILV141" s="41"/>
      <c r="ILW141" s="41"/>
      <c r="ILX141" s="41"/>
      <c r="ILY141" s="42"/>
      <c r="ILZ141" s="41"/>
      <c r="IMA141" s="43"/>
      <c r="IMB141" s="44"/>
      <c r="IMC141" s="41"/>
      <c r="IMD141" s="41"/>
      <c r="IME141" s="41"/>
      <c r="IMF141" s="38"/>
      <c r="IMG141" s="38"/>
      <c r="IMH141" s="38"/>
      <c r="IMI141" s="38"/>
      <c r="IMJ141" s="39"/>
      <c r="IMK141" s="40"/>
      <c r="IML141" s="41"/>
      <c r="IMM141" s="41"/>
      <c r="IMN141" s="41"/>
      <c r="IMO141" s="42"/>
      <c r="IMP141" s="41"/>
      <c r="IMQ141" s="43"/>
      <c r="IMR141" s="44"/>
      <c r="IMS141" s="41"/>
      <c r="IMT141" s="41"/>
      <c r="IMU141" s="41"/>
      <c r="IMV141" s="38"/>
      <c r="IMW141" s="38"/>
      <c r="IMX141" s="38"/>
      <c r="IMY141" s="38"/>
      <c r="IMZ141" s="39"/>
      <c r="INA141" s="40"/>
      <c r="INB141" s="41"/>
      <c r="INC141" s="41"/>
      <c r="IND141" s="41"/>
      <c r="INE141" s="42"/>
      <c r="INF141" s="41"/>
      <c r="ING141" s="43"/>
      <c r="INH141" s="44"/>
      <c r="INI141" s="41"/>
      <c r="INJ141" s="41"/>
      <c r="INK141" s="41"/>
      <c r="INL141" s="38"/>
      <c r="INM141" s="38"/>
      <c r="INN141" s="38"/>
      <c r="INO141" s="38"/>
      <c r="INP141" s="39"/>
      <c r="INQ141" s="40"/>
      <c r="INR141" s="41"/>
      <c r="INS141" s="41"/>
      <c r="INT141" s="41"/>
      <c r="INU141" s="42"/>
      <c r="INV141" s="41"/>
      <c r="INW141" s="43"/>
      <c r="INX141" s="44"/>
      <c r="INY141" s="41"/>
      <c r="INZ141" s="41"/>
      <c r="IOA141" s="41"/>
      <c r="IOB141" s="38"/>
      <c r="IOC141" s="38"/>
      <c r="IOD141" s="38"/>
      <c r="IOE141" s="38"/>
      <c r="IOF141" s="39"/>
      <c r="IOG141" s="40"/>
      <c r="IOH141" s="41"/>
      <c r="IOI141" s="41"/>
      <c r="IOJ141" s="41"/>
      <c r="IOK141" s="42"/>
      <c r="IOL141" s="41"/>
      <c r="IOM141" s="43"/>
      <c r="ION141" s="44"/>
      <c r="IOO141" s="41"/>
      <c r="IOP141" s="41"/>
      <c r="IOQ141" s="41"/>
      <c r="IOR141" s="38"/>
      <c r="IOS141" s="38"/>
      <c r="IOT141" s="38"/>
      <c r="IOU141" s="38"/>
      <c r="IOV141" s="39"/>
      <c r="IOW141" s="40"/>
      <c r="IOX141" s="41"/>
      <c r="IOY141" s="41"/>
      <c r="IOZ141" s="41"/>
      <c r="IPA141" s="42"/>
      <c r="IPB141" s="41"/>
      <c r="IPC141" s="43"/>
      <c r="IPD141" s="44"/>
      <c r="IPE141" s="41"/>
      <c r="IPF141" s="41"/>
      <c r="IPG141" s="41"/>
      <c r="IPH141" s="38"/>
      <c r="IPI141" s="38"/>
      <c r="IPJ141" s="38"/>
      <c r="IPK141" s="38"/>
      <c r="IPL141" s="39"/>
      <c r="IPM141" s="40"/>
      <c r="IPN141" s="41"/>
      <c r="IPO141" s="41"/>
      <c r="IPP141" s="41"/>
      <c r="IPQ141" s="42"/>
      <c r="IPR141" s="41"/>
      <c r="IPS141" s="43"/>
      <c r="IPT141" s="44"/>
      <c r="IPU141" s="41"/>
      <c r="IPV141" s="41"/>
      <c r="IPW141" s="41"/>
      <c r="IPX141" s="38"/>
      <c r="IPY141" s="38"/>
      <c r="IPZ141" s="38"/>
      <c r="IQA141" s="38"/>
      <c r="IQB141" s="39"/>
      <c r="IQC141" s="40"/>
      <c r="IQD141" s="41"/>
      <c r="IQE141" s="41"/>
      <c r="IQF141" s="41"/>
      <c r="IQG141" s="42"/>
      <c r="IQH141" s="41"/>
      <c r="IQI141" s="43"/>
      <c r="IQJ141" s="44"/>
      <c r="IQK141" s="41"/>
      <c r="IQL141" s="41"/>
      <c r="IQM141" s="41"/>
      <c r="IQN141" s="38"/>
      <c r="IQO141" s="38"/>
      <c r="IQP141" s="38"/>
      <c r="IQQ141" s="38"/>
      <c r="IQR141" s="39"/>
      <c r="IQS141" s="40"/>
      <c r="IQT141" s="41"/>
      <c r="IQU141" s="41"/>
      <c r="IQV141" s="41"/>
      <c r="IQW141" s="42"/>
      <c r="IQX141" s="41"/>
      <c r="IQY141" s="43"/>
      <c r="IQZ141" s="44"/>
      <c r="IRA141" s="41"/>
      <c r="IRB141" s="41"/>
      <c r="IRC141" s="41"/>
      <c r="IRD141" s="38"/>
      <c r="IRE141" s="38"/>
      <c r="IRF141" s="38"/>
      <c r="IRG141" s="38"/>
      <c r="IRH141" s="39"/>
      <c r="IRI141" s="40"/>
      <c r="IRJ141" s="41"/>
      <c r="IRK141" s="41"/>
      <c r="IRL141" s="41"/>
      <c r="IRM141" s="42"/>
      <c r="IRN141" s="41"/>
      <c r="IRO141" s="43"/>
      <c r="IRP141" s="44"/>
      <c r="IRQ141" s="41"/>
      <c r="IRR141" s="41"/>
      <c r="IRS141" s="41"/>
      <c r="IRT141" s="38"/>
      <c r="IRU141" s="38"/>
      <c r="IRV141" s="38"/>
      <c r="IRW141" s="38"/>
      <c r="IRX141" s="39"/>
      <c r="IRY141" s="40"/>
      <c r="IRZ141" s="41"/>
      <c r="ISA141" s="41"/>
      <c r="ISB141" s="41"/>
      <c r="ISC141" s="42"/>
      <c r="ISD141" s="41"/>
      <c r="ISE141" s="43"/>
      <c r="ISF141" s="44"/>
      <c r="ISG141" s="41"/>
      <c r="ISH141" s="41"/>
      <c r="ISI141" s="41"/>
      <c r="ISJ141" s="38"/>
      <c r="ISK141" s="38"/>
      <c r="ISL141" s="38"/>
      <c r="ISM141" s="38"/>
      <c r="ISN141" s="39"/>
      <c r="ISO141" s="40"/>
      <c r="ISP141" s="41"/>
      <c r="ISQ141" s="41"/>
      <c r="ISR141" s="41"/>
      <c r="ISS141" s="42"/>
      <c r="IST141" s="41"/>
      <c r="ISU141" s="43"/>
      <c r="ISV141" s="44"/>
      <c r="ISW141" s="41"/>
      <c r="ISX141" s="41"/>
      <c r="ISY141" s="41"/>
      <c r="ISZ141" s="38"/>
      <c r="ITA141" s="38"/>
      <c r="ITB141" s="38"/>
      <c r="ITC141" s="38"/>
      <c r="ITD141" s="39"/>
      <c r="ITE141" s="40"/>
      <c r="ITF141" s="41"/>
      <c r="ITG141" s="41"/>
      <c r="ITH141" s="41"/>
      <c r="ITI141" s="42"/>
      <c r="ITJ141" s="41"/>
      <c r="ITK141" s="43"/>
      <c r="ITL141" s="44"/>
      <c r="ITM141" s="41"/>
      <c r="ITN141" s="41"/>
      <c r="ITO141" s="41"/>
      <c r="ITP141" s="38"/>
      <c r="ITQ141" s="38"/>
      <c r="ITR141" s="38"/>
      <c r="ITS141" s="38"/>
      <c r="ITT141" s="39"/>
      <c r="ITU141" s="40"/>
      <c r="ITV141" s="41"/>
      <c r="ITW141" s="41"/>
      <c r="ITX141" s="41"/>
      <c r="ITY141" s="42"/>
      <c r="ITZ141" s="41"/>
      <c r="IUA141" s="43"/>
      <c r="IUB141" s="44"/>
      <c r="IUC141" s="41"/>
      <c r="IUD141" s="41"/>
      <c r="IUE141" s="41"/>
      <c r="IUF141" s="38"/>
      <c r="IUG141" s="38"/>
      <c r="IUH141" s="38"/>
      <c r="IUI141" s="38"/>
      <c r="IUJ141" s="39"/>
      <c r="IUK141" s="40"/>
      <c r="IUL141" s="41"/>
      <c r="IUM141" s="41"/>
      <c r="IUN141" s="41"/>
      <c r="IUO141" s="42"/>
      <c r="IUP141" s="41"/>
      <c r="IUQ141" s="43"/>
      <c r="IUR141" s="44"/>
      <c r="IUS141" s="41"/>
      <c r="IUT141" s="41"/>
      <c r="IUU141" s="41"/>
      <c r="IUV141" s="38"/>
      <c r="IUW141" s="38"/>
      <c r="IUX141" s="38"/>
      <c r="IUY141" s="38"/>
      <c r="IUZ141" s="39"/>
      <c r="IVA141" s="40"/>
      <c r="IVB141" s="41"/>
      <c r="IVC141" s="41"/>
      <c r="IVD141" s="41"/>
      <c r="IVE141" s="42"/>
      <c r="IVF141" s="41"/>
      <c r="IVG141" s="43"/>
      <c r="IVH141" s="44"/>
      <c r="IVI141" s="41"/>
      <c r="IVJ141" s="41"/>
      <c r="IVK141" s="41"/>
      <c r="IVL141" s="38"/>
      <c r="IVM141" s="38"/>
      <c r="IVN141" s="38"/>
      <c r="IVO141" s="38"/>
      <c r="IVP141" s="39"/>
      <c r="IVQ141" s="40"/>
      <c r="IVR141" s="41"/>
      <c r="IVS141" s="41"/>
      <c r="IVT141" s="41"/>
      <c r="IVU141" s="42"/>
      <c r="IVV141" s="41"/>
      <c r="IVW141" s="43"/>
      <c r="IVX141" s="44"/>
      <c r="IVY141" s="41"/>
      <c r="IVZ141" s="41"/>
      <c r="IWA141" s="41"/>
      <c r="IWB141" s="38"/>
      <c r="IWC141" s="38"/>
      <c r="IWD141" s="38"/>
      <c r="IWE141" s="38"/>
      <c r="IWF141" s="39"/>
      <c r="IWG141" s="40"/>
      <c r="IWH141" s="41"/>
      <c r="IWI141" s="41"/>
      <c r="IWJ141" s="41"/>
      <c r="IWK141" s="42"/>
      <c r="IWL141" s="41"/>
      <c r="IWM141" s="43"/>
      <c r="IWN141" s="44"/>
      <c r="IWO141" s="41"/>
      <c r="IWP141" s="41"/>
      <c r="IWQ141" s="41"/>
      <c r="IWR141" s="38"/>
      <c r="IWS141" s="38"/>
      <c r="IWT141" s="38"/>
      <c r="IWU141" s="38"/>
      <c r="IWV141" s="39"/>
      <c r="IWW141" s="40"/>
      <c r="IWX141" s="41"/>
      <c r="IWY141" s="41"/>
      <c r="IWZ141" s="41"/>
      <c r="IXA141" s="42"/>
      <c r="IXB141" s="41"/>
      <c r="IXC141" s="43"/>
      <c r="IXD141" s="44"/>
      <c r="IXE141" s="41"/>
      <c r="IXF141" s="41"/>
      <c r="IXG141" s="41"/>
      <c r="IXH141" s="38"/>
      <c r="IXI141" s="38"/>
      <c r="IXJ141" s="38"/>
      <c r="IXK141" s="38"/>
      <c r="IXL141" s="39"/>
      <c r="IXM141" s="40"/>
      <c r="IXN141" s="41"/>
      <c r="IXO141" s="41"/>
      <c r="IXP141" s="41"/>
      <c r="IXQ141" s="42"/>
      <c r="IXR141" s="41"/>
      <c r="IXS141" s="43"/>
      <c r="IXT141" s="44"/>
      <c r="IXU141" s="41"/>
      <c r="IXV141" s="41"/>
      <c r="IXW141" s="41"/>
      <c r="IXX141" s="38"/>
      <c r="IXY141" s="38"/>
      <c r="IXZ141" s="38"/>
      <c r="IYA141" s="38"/>
      <c r="IYB141" s="39"/>
      <c r="IYC141" s="40"/>
      <c r="IYD141" s="41"/>
      <c r="IYE141" s="41"/>
      <c r="IYF141" s="41"/>
      <c r="IYG141" s="42"/>
      <c r="IYH141" s="41"/>
      <c r="IYI141" s="43"/>
      <c r="IYJ141" s="44"/>
      <c r="IYK141" s="41"/>
      <c r="IYL141" s="41"/>
      <c r="IYM141" s="41"/>
      <c r="IYN141" s="38"/>
      <c r="IYO141" s="38"/>
      <c r="IYP141" s="38"/>
      <c r="IYQ141" s="38"/>
      <c r="IYR141" s="39"/>
      <c r="IYS141" s="40"/>
      <c r="IYT141" s="41"/>
      <c r="IYU141" s="41"/>
      <c r="IYV141" s="41"/>
      <c r="IYW141" s="42"/>
      <c r="IYX141" s="41"/>
      <c r="IYY141" s="43"/>
      <c r="IYZ141" s="44"/>
      <c r="IZA141" s="41"/>
      <c r="IZB141" s="41"/>
      <c r="IZC141" s="41"/>
      <c r="IZD141" s="38"/>
      <c r="IZE141" s="38"/>
      <c r="IZF141" s="38"/>
      <c r="IZG141" s="38"/>
      <c r="IZH141" s="39"/>
      <c r="IZI141" s="40"/>
      <c r="IZJ141" s="41"/>
      <c r="IZK141" s="41"/>
      <c r="IZL141" s="41"/>
      <c r="IZM141" s="42"/>
      <c r="IZN141" s="41"/>
      <c r="IZO141" s="43"/>
      <c r="IZP141" s="44"/>
      <c r="IZQ141" s="41"/>
      <c r="IZR141" s="41"/>
      <c r="IZS141" s="41"/>
      <c r="IZT141" s="38"/>
      <c r="IZU141" s="38"/>
      <c r="IZV141" s="38"/>
      <c r="IZW141" s="38"/>
      <c r="IZX141" s="39"/>
      <c r="IZY141" s="40"/>
      <c r="IZZ141" s="41"/>
      <c r="JAA141" s="41"/>
      <c r="JAB141" s="41"/>
      <c r="JAC141" s="42"/>
      <c r="JAD141" s="41"/>
      <c r="JAE141" s="43"/>
      <c r="JAF141" s="44"/>
      <c r="JAG141" s="41"/>
      <c r="JAH141" s="41"/>
      <c r="JAI141" s="41"/>
      <c r="JAJ141" s="38"/>
      <c r="JAK141" s="38"/>
      <c r="JAL141" s="38"/>
      <c r="JAM141" s="38"/>
      <c r="JAN141" s="39"/>
      <c r="JAO141" s="40"/>
      <c r="JAP141" s="41"/>
      <c r="JAQ141" s="41"/>
      <c r="JAR141" s="41"/>
      <c r="JAS141" s="42"/>
      <c r="JAT141" s="41"/>
      <c r="JAU141" s="43"/>
      <c r="JAV141" s="44"/>
      <c r="JAW141" s="41"/>
      <c r="JAX141" s="41"/>
      <c r="JAY141" s="41"/>
      <c r="JAZ141" s="38"/>
      <c r="JBA141" s="38"/>
      <c r="JBB141" s="38"/>
      <c r="JBC141" s="38"/>
      <c r="JBD141" s="39"/>
      <c r="JBE141" s="40"/>
      <c r="JBF141" s="41"/>
      <c r="JBG141" s="41"/>
      <c r="JBH141" s="41"/>
      <c r="JBI141" s="42"/>
      <c r="JBJ141" s="41"/>
      <c r="JBK141" s="43"/>
      <c r="JBL141" s="44"/>
      <c r="JBM141" s="41"/>
      <c r="JBN141" s="41"/>
      <c r="JBO141" s="41"/>
      <c r="JBP141" s="38"/>
      <c r="JBQ141" s="38"/>
      <c r="JBR141" s="38"/>
      <c r="JBS141" s="38"/>
      <c r="JBT141" s="39"/>
      <c r="JBU141" s="40"/>
      <c r="JBV141" s="41"/>
      <c r="JBW141" s="41"/>
      <c r="JBX141" s="41"/>
      <c r="JBY141" s="42"/>
      <c r="JBZ141" s="41"/>
      <c r="JCA141" s="43"/>
      <c r="JCB141" s="44"/>
      <c r="JCC141" s="41"/>
      <c r="JCD141" s="41"/>
      <c r="JCE141" s="41"/>
      <c r="JCF141" s="38"/>
      <c r="JCG141" s="38"/>
      <c r="JCH141" s="38"/>
      <c r="JCI141" s="38"/>
      <c r="JCJ141" s="39"/>
      <c r="JCK141" s="40"/>
      <c r="JCL141" s="41"/>
      <c r="JCM141" s="41"/>
      <c r="JCN141" s="41"/>
      <c r="JCO141" s="42"/>
      <c r="JCP141" s="41"/>
      <c r="JCQ141" s="43"/>
      <c r="JCR141" s="44"/>
      <c r="JCS141" s="41"/>
      <c r="JCT141" s="41"/>
      <c r="JCU141" s="41"/>
      <c r="JCV141" s="38"/>
      <c r="JCW141" s="38"/>
      <c r="JCX141" s="38"/>
      <c r="JCY141" s="38"/>
      <c r="JCZ141" s="39"/>
      <c r="JDA141" s="40"/>
      <c r="JDB141" s="41"/>
      <c r="JDC141" s="41"/>
      <c r="JDD141" s="41"/>
      <c r="JDE141" s="42"/>
      <c r="JDF141" s="41"/>
      <c r="JDG141" s="43"/>
      <c r="JDH141" s="44"/>
      <c r="JDI141" s="41"/>
      <c r="JDJ141" s="41"/>
      <c r="JDK141" s="41"/>
      <c r="JDL141" s="38"/>
      <c r="JDM141" s="38"/>
      <c r="JDN141" s="38"/>
      <c r="JDO141" s="38"/>
      <c r="JDP141" s="39"/>
      <c r="JDQ141" s="40"/>
      <c r="JDR141" s="41"/>
      <c r="JDS141" s="41"/>
      <c r="JDT141" s="41"/>
      <c r="JDU141" s="42"/>
      <c r="JDV141" s="41"/>
      <c r="JDW141" s="43"/>
      <c r="JDX141" s="44"/>
      <c r="JDY141" s="41"/>
      <c r="JDZ141" s="41"/>
      <c r="JEA141" s="41"/>
      <c r="JEB141" s="38"/>
      <c r="JEC141" s="38"/>
      <c r="JED141" s="38"/>
      <c r="JEE141" s="38"/>
      <c r="JEF141" s="39"/>
      <c r="JEG141" s="40"/>
      <c r="JEH141" s="41"/>
      <c r="JEI141" s="41"/>
      <c r="JEJ141" s="41"/>
      <c r="JEK141" s="42"/>
      <c r="JEL141" s="41"/>
      <c r="JEM141" s="43"/>
      <c r="JEN141" s="44"/>
      <c r="JEO141" s="41"/>
      <c r="JEP141" s="41"/>
      <c r="JEQ141" s="41"/>
      <c r="JER141" s="38"/>
      <c r="JES141" s="38"/>
      <c r="JET141" s="38"/>
      <c r="JEU141" s="38"/>
      <c r="JEV141" s="39"/>
      <c r="JEW141" s="40"/>
      <c r="JEX141" s="41"/>
      <c r="JEY141" s="41"/>
      <c r="JEZ141" s="41"/>
      <c r="JFA141" s="42"/>
      <c r="JFB141" s="41"/>
      <c r="JFC141" s="43"/>
      <c r="JFD141" s="44"/>
      <c r="JFE141" s="41"/>
      <c r="JFF141" s="41"/>
      <c r="JFG141" s="41"/>
      <c r="JFH141" s="38"/>
      <c r="JFI141" s="38"/>
      <c r="JFJ141" s="38"/>
      <c r="JFK141" s="38"/>
      <c r="JFL141" s="39"/>
      <c r="JFM141" s="40"/>
      <c r="JFN141" s="41"/>
      <c r="JFO141" s="41"/>
      <c r="JFP141" s="41"/>
      <c r="JFQ141" s="42"/>
      <c r="JFR141" s="41"/>
      <c r="JFS141" s="43"/>
      <c r="JFT141" s="44"/>
      <c r="JFU141" s="41"/>
      <c r="JFV141" s="41"/>
      <c r="JFW141" s="41"/>
      <c r="JFX141" s="38"/>
      <c r="JFY141" s="38"/>
      <c r="JFZ141" s="38"/>
      <c r="JGA141" s="38"/>
      <c r="JGB141" s="39"/>
      <c r="JGC141" s="40"/>
      <c r="JGD141" s="41"/>
      <c r="JGE141" s="41"/>
      <c r="JGF141" s="41"/>
      <c r="JGG141" s="42"/>
      <c r="JGH141" s="41"/>
      <c r="JGI141" s="43"/>
      <c r="JGJ141" s="44"/>
      <c r="JGK141" s="41"/>
      <c r="JGL141" s="41"/>
      <c r="JGM141" s="41"/>
      <c r="JGN141" s="38"/>
      <c r="JGO141" s="38"/>
      <c r="JGP141" s="38"/>
      <c r="JGQ141" s="38"/>
      <c r="JGR141" s="39"/>
      <c r="JGS141" s="40"/>
      <c r="JGT141" s="41"/>
      <c r="JGU141" s="41"/>
      <c r="JGV141" s="41"/>
      <c r="JGW141" s="42"/>
      <c r="JGX141" s="41"/>
      <c r="JGY141" s="43"/>
      <c r="JGZ141" s="44"/>
      <c r="JHA141" s="41"/>
      <c r="JHB141" s="41"/>
      <c r="JHC141" s="41"/>
      <c r="JHD141" s="38"/>
      <c r="JHE141" s="38"/>
      <c r="JHF141" s="38"/>
      <c r="JHG141" s="38"/>
      <c r="JHH141" s="39"/>
      <c r="JHI141" s="40"/>
      <c r="JHJ141" s="41"/>
      <c r="JHK141" s="41"/>
      <c r="JHL141" s="41"/>
      <c r="JHM141" s="42"/>
      <c r="JHN141" s="41"/>
      <c r="JHO141" s="43"/>
      <c r="JHP141" s="44"/>
      <c r="JHQ141" s="41"/>
      <c r="JHR141" s="41"/>
      <c r="JHS141" s="41"/>
      <c r="JHT141" s="38"/>
      <c r="JHU141" s="38"/>
      <c r="JHV141" s="38"/>
      <c r="JHW141" s="38"/>
      <c r="JHX141" s="39"/>
      <c r="JHY141" s="40"/>
      <c r="JHZ141" s="41"/>
      <c r="JIA141" s="41"/>
      <c r="JIB141" s="41"/>
      <c r="JIC141" s="42"/>
      <c r="JID141" s="41"/>
      <c r="JIE141" s="43"/>
      <c r="JIF141" s="44"/>
      <c r="JIG141" s="41"/>
      <c r="JIH141" s="41"/>
      <c r="JII141" s="41"/>
      <c r="JIJ141" s="38"/>
      <c r="JIK141" s="38"/>
      <c r="JIL141" s="38"/>
      <c r="JIM141" s="38"/>
      <c r="JIN141" s="39"/>
      <c r="JIO141" s="40"/>
      <c r="JIP141" s="41"/>
      <c r="JIQ141" s="41"/>
      <c r="JIR141" s="41"/>
      <c r="JIS141" s="42"/>
      <c r="JIT141" s="41"/>
      <c r="JIU141" s="43"/>
      <c r="JIV141" s="44"/>
      <c r="JIW141" s="41"/>
      <c r="JIX141" s="41"/>
      <c r="JIY141" s="41"/>
      <c r="JIZ141" s="38"/>
      <c r="JJA141" s="38"/>
      <c r="JJB141" s="38"/>
      <c r="JJC141" s="38"/>
      <c r="JJD141" s="39"/>
      <c r="JJE141" s="40"/>
      <c r="JJF141" s="41"/>
      <c r="JJG141" s="41"/>
      <c r="JJH141" s="41"/>
      <c r="JJI141" s="42"/>
      <c r="JJJ141" s="41"/>
      <c r="JJK141" s="43"/>
      <c r="JJL141" s="44"/>
      <c r="JJM141" s="41"/>
      <c r="JJN141" s="41"/>
      <c r="JJO141" s="41"/>
      <c r="JJP141" s="38"/>
      <c r="JJQ141" s="38"/>
      <c r="JJR141" s="38"/>
      <c r="JJS141" s="38"/>
      <c r="JJT141" s="39"/>
      <c r="JJU141" s="40"/>
      <c r="JJV141" s="41"/>
      <c r="JJW141" s="41"/>
      <c r="JJX141" s="41"/>
      <c r="JJY141" s="42"/>
      <c r="JJZ141" s="41"/>
      <c r="JKA141" s="43"/>
      <c r="JKB141" s="44"/>
      <c r="JKC141" s="41"/>
      <c r="JKD141" s="41"/>
      <c r="JKE141" s="41"/>
      <c r="JKF141" s="38"/>
      <c r="JKG141" s="38"/>
      <c r="JKH141" s="38"/>
      <c r="JKI141" s="38"/>
      <c r="JKJ141" s="39"/>
      <c r="JKK141" s="40"/>
      <c r="JKL141" s="41"/>
      <c r="JKM141" s="41"/>
      <c r="JKN141" s="41"/>
      <c r="JKO141" s="42"/>
      <c r="JKP141" s="41"/>
      <c r="JKQ141" s="43"/>
      <c r="JKR141" s="44"/>
      <c r="JKS141" s="41"/>
      <c r="JKT141" s="41"/>
      <c r="JKU141" s="41"/>
      <c r="JKV141" s="38"/>
      <c r="JKW141" s="38"/>
      <c r="JKX141" s="38"/>
      <c r="JKY141" s="38"/>
      <c r="JKZ141" s="39"/>
      <c r="JLA141" s="40"/>
      <c r="JLB141" s="41"/>
      <c r="JLC141" s="41"/>
      <c r="JLD141" s="41"/>
      <c r="JLE141" s="42"/>
      <c r="JLF141" s="41"/>
      <c r="JLG141" s="43"/>
      <c r="JLH141" s="44"/>
      <c r="JLI141" s="41"/>
      <c r="JLJ141" s="41"/>
      <c r="JLK141" s="41"/>
      <c r="JLL141" s="38"/>
      <c r="JLM141" s="38"/>
      <c r="JLN141" s="38"/>
      <c r="JLO141" s="38"/>
      <c r="JLP141" s="39"/>
      <c r="JLQ141" s="40"/>
      <c r="JLR141" s="41"/>
      <c r="JLS141" s="41"/>
      <c r="JLT141" s="41"/>
      <c r="JLU141" s="42"/>
      <c r="JLV141" s="41"/>
      <c r="JLW141" s="43"/>
      <c r="JLX141" s="44"/>
      <c r="JLY141" s="41"/>
      <c r="JLZ141" s="41"/>
      <c r="JMA141" s="41"/>
      <c r="JMB141" s="38"/>
      <c r="JMC141" s="38"/>
      <c r="JMD141" s="38"/>
      <c r="JME141" s="38"/>
      <c r="JMF141" s="39"/>
      <c r="JMG141" s="40"/>
      <c r="JMH141" s="41"/>
      <c r="JMI141" s="41"/>
      <c r="JMJ141" s="41"/>
      <c r="JMK141" s="42"/>
      <c r="JML141" s="41"/>
      <c r="JMM141" s="43"/>
      <c r="JMN141" s="44"/>
      <c r="JMO141" s="41"/>
      <c r="JMP141" s="41"/>
      <c r="JMQ141" s="41"/>
      <c r="JMR141" s="38"/>
      <c r="JMS141" s="38"/>
      <c r="JMT141" s="38"/>
      <c r="JMU141" s="38"/>
      <c r="JMV141" s="39"/>
      <c r="JMW141" s="40"/>
      <c r="JMX141" s="41"/>
      <c r="JMY141" s="41"/>
      <c r="JMZ141" s="41"/>
      <c r="JNA141" s="42"/>
      <c r="JNB141" s="41"/>
      <c r="JNC141" s="43"/>
      <c r="JND141" s="44"/>
      <c r="JNE141" s="41"/>
      <c r="JNF141" s="41"/>
      <c r="JNG141" s="41"/>
      <c r="JNH141" s="38"/>
      <c r="JNI141" s="38"/>
      <c r="JNJ141" s="38"/>
      <c r="JNK141" s="38"/>
      <c r="JNL141" s="39"/>
      <c r="JNM141" s="40"/>
      <c r="JNN141" s="41"/>
      <c r="JNO141" s="41"/>
      <c r="JNP141" s="41"/>
      <c r="JNQ141" s="42"/>
      <c r="JNR141" s="41"/>
      <c r="JNS141" s="43"/>
      <c r="JNT141" s="44"/>
      <c r="JNU141" s="41"/>
      <c r="JNV141" s="41"/>
      <c r="JNW141" s="41"/>
      <c r="JNX141" s="38"/>
      <c r="JNY141" s="38"/>
      <c r="JNZ141" s="38"/>
      <c r="JOA141" s="38"/>
      <c r="JOB141" s="39"/>
      <c r="JOC141" s="40"/>
      <c r="JOD141" s="41"/>
      <c r="JOE141" s="41"/>
      <c r="JOF141" s="41"/>
      <c r="JOG141" s="42"/>
      <c r="JOH141" s="41"/>
      <c r="JOI141" s="43"/>
      <c r="JOJ141" s="44"/>
      <c r="JOK141" s="41"/>
      <c r="JOL141" s="41"/>
      <c r="JOM141" s="41"/>
      <c r="JON141" s="38"/>
      <c r="JOO141" s="38"/>
      <c r="JOP141" s="38"/>
      <c r="JOQ141" s="38"/>
      <c r="JOR141" s="39"/>
      <c r="JOS141" s="40"/>
      <c r="JOT141" s="41"/>
      <c r="JOU141" s="41"/>
      <c r="JOV141" s="41"/>
      <c r="JOW141" s="42"/>
      <c r="JOX141" s="41"/>
      <c r="JOY141" s="43"/>
      <c r="JOZ141" s="44"/>
      <c r="JPA141" s="41"/>
      <c r="JPB141" s="41"/>
      <c r="JPC141" s="41"/>
      <c r="JPD141" s="38"/>
      <c r="JPE141" s="38"/>
      <c r="JPF141" s="38"/>
      <c r="JPG141" s="38"/>
      <c r="JPH141" s="39"/>
      <c r="JPI141" s="40"/>
      <c r="JPJ141" s="41"/>
      <c r="JPK141" s="41"/>
      <c r="JPL141" s="41"/>
      <c r="JPM141" s="42"/>
      <c r="JPN141" s="41"/>
      <c r="JPO141" s="43"/>
      <c r="JPP141" s="44"/>
      <c r="JPQ141" s="41"/>
      <c r="JPR141" s="41"/>
      <c r="JPS141" s="41"/>
      <c r="JPT141" s="38"/>
      <c r="JPU141" s="38"/>
      <c r="JPV141" s="38"/>
      <c r="JPW141" s="38"/>
      <c r="JPX141" s="39"/>
      <c r="JPY141" s="40"/>
      <c r="JPZ141" s="41"/>
      <c r="JQA141" s="41"/>
      <c r="JQB141" s="41"/>
      <c r="JQC141" s="42"/>
      <c r="JQD141" s="41"/>
      <c r="JQE141" s="43"/>
      <c r="JQF141" s="44"/>
      <c r="JQG141" s="41"/>
      <c r="JQH141" s="41"/>
      <c r="JQI141" s="41"/>
      <c r="JQJ141" s="38"/>
      <c r="JQK141" s="38"/>
      <c r="JQL141" s="38"/>
      <c r="JQM141" s="38"/>
      <c r="JQN141" s="39"/>
      <c r="JQO141" s="40"/>
      <c r="JQP141" s="41"/>
      <c r="JQQ141" s="41"/>
      <c r="JQR141" s="41"/>
      <c r="JQS141" s="42"/>
      <c r="JQT141" s="41"/>
      <c r="JQU141" s="43"/>
      <c r="JQV141" s="44"/>
      <c r="JQW141" s="41"/>
      <c r="JQX141" s="41"/>
      <c r="JQY141" s="41"/>
      <c r="JQZ141" s="38"/>
      <c r="JRA141" s="38"/>
      <c r="JRB141" s="38"/>
      <c r="JRC141" s="38"/>
      <c r="JRD141" s="39"/>
      <c r="JRE141" s="40"/>
      <c r="JRF141" s="41"/>
      <c r="JRG141" s="41"/>
      <c r="JRH141" s="41"/>
      <c r="JRI141" s="42"/>
      <c r="JRJ141" s="41"/>
      <c r="JRK141" s="43"/>
      <c r="JRL141" s="44"/>
      <c r="JRM141" s="41"/>
      <c r="JRN141" s="41"/>
      <c r="JRO141" s="41"/>
      <c r="JRP141" s="38"/>
      <c r="JRQ141" s="38"/>
      <c r="JRR141" s="38"/>
      <c r="JRS141" s="38"/>
      <c r="JRT141" s="39"/>
      <c r="JRU141" s="40"/>
      <c r="JRV141" s="41"/>
      <c r="JRW141" s="41"/>
      <c r="JRX141" s="41"/>
      <c r="JRY141" s="42"/>
      <c r="JRZ141" s="41"/>
      <c r="JSA141" s="43"/>
      <c r="JSB141" s="44"/>
      <c r="JSC141" s="41"/>
      <c r="JSD141" s="41"/>
      <c r="JSE141" s="41"/>
      <c r="JSF141" s="38"/>
      <c r="JSG141" s="38"/>
      <c r="JSH141" s="38"/>
      <c r="JSI141" s="38"/>
      <c r="JSJ141" s="39"/>
      <c r="JSK141" s="40"/>
      <c r="JSL141" s="41"/>
      <c r="JSM141" s="41"/>
      <c r="JSN141" s="41"/>
      <c r="JSO141" s="42"/>
      <c r="JSP141" s="41"/>
      <c r="JSQ141" s="43"/>
      <c r="JSR141" s="44"/>
      <c r="JSS141" s="41"/>
      <c r="JST141" s="41"/>
      <c r="JSU141" s="41"/>
      <c r="JSV141" s="38"/>
      <c r="JSW141" s="38"/>
      <c r="JSX141" s="38"/>
      <c r="JSY141" s="38"/>
      <c r="JSZ141" s="39"/>
      <c r="JTA141" s="40"/>
      <c r="JTB141" s="41"/>
      <c r="JTC141" s="41"/>
      <c r="JTD141" s="41"/>
      <c r="JTE141" s="42"/>
      <c r="JTF141" s="41"/>
      <c r="JTG141" s="43"/>
      <c r="JTH141" s="44"/>
      <c r="JTI141" s="41"/>
      <c r="JTJ141" s="41"/>
      <c r="JTK141" s="41"/>
      <c r="JTL141" s="38"/>
      <c r="JTM141" s="38"/>
      <c r="JTN141" s="38"/>
      <c r="JTO141" s="38"/>
      <c r="JTP141" s="39"/>
      <c r="JTQ141" s="40"/>
      <c r="JTR141" s="41"/>
      <c r="JTS141" s="41"/>
      <c r="JTT141" s="41"/>
      <c r="JTU141" s="42"/>
      <c r="JTV141" s="41"/>
      <c r="JTW141" s="43"/>
      <c r="JTX141" s="44"/>
      <c r="JTY141" s="41"/>
      <c r="JTZ141" s="41"/>
      <c r="JUA141" s="41"/>
      <c r="JUB141" s="38"/>
      <c r="JUC141" s="38"/>
      <c r="JUD141" s="38"/>
      <c r="JUE141" s="38"/>
      <c r="JUF141" s="39"/>
      <c r="JUG141" s="40"/>
      <c r="JUH141" s="41"/>
      <c r="JUI141" s="41"/>
      <c r="JUJ141" s="41"/>
      <c r="JUK141" s="42"/>
      <c r="JUL141" s="41"/>
      <c r="JUM141" s="43"/>
      <c r="JUN141" s="44"/>
      <c r="JUO141" s="41"/>
      <c r="JUP141" s="41"/>
      <c r="JUQ141" s="41"/>
      <c r="JUR141" s="38"/>
      <c r="JUS141" s="38"/>
      <c r="JUT141" s="38"/>
      <c r="JUU141" s="38"/>
      <c r="JUV141" s="39"/>
      <c r="JUW141" s="40"/>
      <c r="JUX141" s="41"/>
      <c r="JUY141" s="41"/>
      <c r="JUZ141" s="41"/>
      <c r="JVA141" s="42"/>
      <c r="JVB141" s="41"/>
      <c r="JVC141" s="43"/>
      <c r="JVD141" s="44"/>
      <c r="JVE141" s="41"/>
      <c r="JVF141" s="41"/>
      <c r="JVG141" s="41"/>
      <c r="JVH141" s="38"/>
      <c r="JVI141" s="38"/>
      <c r="JVJ141" s="38"/>
      <c r="JVK141" s="38"/>
      <c r="JVL141" s="39"/>
      <c r="JVM141" s="40"/>
      <c r="JVN141" s="41"/>
      <c r="JVO141" s="41"/>
      <c r="JVP141" s="41"/>
      <c r="JVQ141" s="42"/>
      <c r="JVR141" s="41"/>
      <c r="JVS141" s="43"/>
      <c r="JVT141" s="44"/>
      <c r="JVU141" s="41"/>
      <c r="JVV141" s="41"/>
      <c r="JVW141" s="41"/>
      <c r="JVX141" s="38"/>
      <c r="JVY141" s="38"/>
      <c r="JVZ141" s="38"/>
      <c r="JWA141" s="38"/>
      <c r="JWB141" s="39"/>
      <c r="JWC141" s="40"/>
      <c r="JWD141" s="41"/>
      <c r="JWE141" s="41"/>
      <c r="JWF141" s="41"/>
      <c r="JWG141" s="42"/>
      <c r="JWH141" s="41"/>
      <c r="JWI141" s="43"/>
      <c r="JWJ141" s="44"/>
      <c r="JWK141" s="41"/>
      <c r="JWL141" s="41"/>
      <c r="JWM141" s="41"/>
      <c r="JWN141" s="38"/>
      <c r="JWO141" s="38"/>
      <c r="JWP141" s="38"/>
      <c r="JWQ141" s="38"/>
      <c r="JWR141" s="39"/>
      <c r="JWS141" s="40"/>
      <c r="JWT141" s="41"/>
      <c r="JWU141" s="41"/>
      <c r="JWV141" s="41"/>
      <c r="JWW141" s="42"/>
      <c r="JWX141" s="41"/>
      <c r="JWY141" s="43"/>
      <c r="JWZ141" s="44"/>
      <c r="JXA141" s="41"/>
      <c r="JXB141" s="41"/>
      <c r="JXC141" s="41"/>
      <c r="JXD141" s="38"/>
      <c r="JXE141" s="38"/>
      <c r="JXF141" s="38"/>
      <c r="JXG141" s="38"/>
      <c r="JXH141" s="39"/>
      <c r="JXI141" s="40"/>
      <c r="JXJ141" s="41"/>
      <c r="JXK141" s="41"/>
      <c r="JXL141" s="41"/>
      <c r="JXM141" s="42"/>
      <c r="JXN141" s="41"/>
      <c r="JXO141" s="43"/>
      <c r="JXP141" s="44"/>
      <c r="JXQ141" s="41"/>
      <c r="JXR141" s="41"/>
      <c r="JXS141" s="41"/>
      <c r="JXT141" s="38"/>
      <c r="JXU141" s="38"/>
      <c r="JXV141" s="38"/>
      <c r="JXW141" s="38"/>
      <c r="JXX141" s="39"/>
      <c r="JXY141" s="40"/>
      <c r="JXZ141" s="41"/>
      <c r="JYA141" s="41"/>
      <c r="JYB141" s="41"/>
      <c r="JYC141" s="42"/>
      <c r="JYD141" s="41"/>
      <c r="JYE141" s="43"/>
      <c r="JYF141" s="44"/>
      <c r="JYG141" s="41"/>
      <c r="JYH141" s="41"/>
      <c r="JYI141" s="41"/>
      <c r="JYJ141" s="38"/>
      <c r="JYK141" s="38"/>
      <c r="JYL141" s="38"/>
      <c r="JYM141" s="38"/>
      <c r="JYN141" s="39"/>
      <c r="JYO141" s="40"/>
      <c r="JYP141" s="41"/>
      <c r="JYQ141" s="41"/>
      <c r="JYR141" s="41"/>
      <c r="JYS141" s="42"/>
      <c r="JYT141" s="41"/>
      <c r="JYU141" s="43"/>
      <c r="JYV141" s="44"/>
      <c r="JYW141" s="41"/>
      <c r="JYX141" s="41"/>
      <c r="JYY141" s="41"/>
      <c r="JYZ141" s="38"/>
      <c r="JZA141" s="38"/>
      <c r="JZB141" s="38"/>
      <c r="JZC141" s="38"/>
      <c r="JZD141" s="39"/>
      <c r="JZE141" s="40"/>
      <c r="JZF141" s="41"/>
      <c r="JZG141" s="41"/>
      <c r="JZH141" s="41"/>
      <c r="JZI141" s="42"/>
      <c r="JZJ141" s="41"/>
      <c r="JZK141" s="43"/>
      <c r="JZL141" s="44"/>
      <c r="JZM141" s="41"/>
      <c r="JZN141" s="41"/>
      <c r="JZO141" s="41"/>
      <c r="JZP141" s="38"/>
      <c r="JZQ141" s="38"/>
      <c r="JZR141" s="38"/>
      <c r="JZS141" s="38"/>
      <c r="JZT141" s="39"/>
      <c r="JZU141" s="40"/>
      <c r="JZV141" s="41"/>
      <c r="JZW141" s="41"/>
      <c r="JZX141" s="41"/>
      <c r="JZY141" s="42"/>
      <c r="JZZ141" s="41"/>
      <c r="KAA141" s="43"/>
      <c r="KAB141" s="44"/>
      <c r="KAC141" s="41"/>
      <c r="KAD141" s="41"/>
      <c r="KAE141" s="41"/>
      <c r="KAF141" s="38"/>
      <c r="KAG141" s="38"/>
      <c r="KAH141" s="38"/>
      <c r="KAI141" s="38"/>
      <c r="KAJ141" s="39"/>
      <c r="KAK141" s="40"/>
      <c r="KAL141" s="41"/>
      <c r="KAM141" s="41"/>
      <c r="KAN141" s="41"/>
      <c r="KAO141" s="42"/>
      <c r="KAP141" s="41"/>
      <c r="KAQ141" s="43"/>
      <c r="KAR141" s="44"/>
      <c r="KAS141" s="41"/>
      <c r="KAT141" s="41"/>
      <c r="KAU141" s="41"/>
      <c r="KAV141" s="38"/>
      <c r="KAW141" s="38"/>
      <c r="KAX141" s="38"/>
      <c r="KAY141" s="38"/>
      <c r="KAZ141" s="39"/>
      <c r="KBA141" s="40"/>
      <c r="KBB141" s="41"/>
      <c r="KBC141" s="41"/>
      <c r="KBD141" s="41"/>
      <c r="KBE141" s="42"/>
      <c r="KBF141" s="41"/>
      <c r="KBG141" s="43"/>
      <c r="KBH141" s="44"/>
      <c r="KBI141" s="41"/>
      <c r="KBJ141" s="41"/>
      <c r="KBK141" s="41"/>
      <c r="KBL141" s="38"/>
      <c r="KBM141" s="38"/>
      <c r="KBN141" s="38"/>
      <c r="KBO141" s="38"/>
      <c r="KBP141" s="39"/>
      <c r="KBQ141" s="40"/>
      <c r="KBR141" s="41"/>
      <c r="KBS141" s="41"/>
      <c r="KBT141" s="41"/>
      <c r="KBU141" s="42"/>
      <c r="KBV141" s="41"/>
      <c r="KBW141" s="43"/>
      <c r="KBX141" s="44"/>
      <c r="KBY141" s="41"/>
      <c r="KBZ141" s="41"/>
      <c r="KCA141" s="41"/>
      <c r="KCB141" s="38"/>
      <c r="KCC141" s="38"/>
      <c r="KCD141" s="38"/>
      <c r="KCE141" s="38"/>
      <c r="KCF141" s="39"/>
      <c r="KCG141" s="40"/>
      <c r="KCH141" s="41"/>
      <c r="KCI141" s="41"/>
      <c r="KCJ141" s="41"/>
      <c r="KCK141" s="42"/>
      <c r="KCL141" s="41"/>
      <c r="KCM141" s="43"/>
      <c r="KCN141" s="44"/>
      <c r="KCO141" s="41"/>
      <c r="KCP141" s="41"/>
      <c r="KCQ141" s="41"/>
      <c r="KCR141" s="38"/>
      <c r="KCS141" s="38"/>
      <c r="KCT141" s="38"/>
      <c r="KCU141" s="38"/>
      <c r="KCV141" s="39"/>
      <c r="KCW141" s="40"/>
      <c r="KCX141" s="41"/>
      <c r="KCY141" s="41"/>
      <c r="KCZ141" s="41"/>
      <c r="KDA141" s="42"/>
      <c r="KDB141" s="41"/>
      <c r="KDC141" s="43"/>
      <c r="KDD141" s="44"/>
      <c r="KDE141" s="41"/>
      <c r="KDF141" s="41"/>
      <c r="KDG141" s="41"/>
      <c r="KDH141" s="38"/>
      <c r="KDI141" s="38"/>
      <c r="KDJ141" s="38"/>
      <c r="KDK141" s="38"/>
      <c r="KDL141" s="39"/>
      <c r="KDM141" s="40"/>
      <c r="KDN141" s="41"/>
      <c r="KDO141" s="41"/>
      <c r="KDP141" s="41"/>
      <c r="KDQ141" s="42"/>
      <c r="KDR141" s="41"/>
      <c r="KDS141" s="43"/>
      <c r="KDT141" s="44"/>
      <c r="KDU141" s="41"/>
      <c r="KDV141" s="41"/>
      <c r="KDW141" s="41"/>
      <c r="KDX141" s="38"/>
      <c r="KDY141" s="38"/>
      <c r="KDZ141" s="38"/>
      <c r="KEA141" s="38"/>
      <c r="KEB141" s="39"/>
      <c r="KEC141" s="40"/>
      <c r="KED141" s="41"/>
      <c r="KEE141" s="41"/>
      <c r="KEF141" s="41"/>
      <c r="KEG141" s="42"/>
      <c r="KEH141" s="41"/>
      <c r="KEI141" s="43"/>
      <c r="KEJ141" s="44"/>
      <c r="KEK141" s="41"/>
      <c r="KEL141" s="41"/>
      <c r="KEM141" s="41"/>
      <c r="KEN141" s="38"/>
      <c r="KEO141" s="38"/>
      <c r="KEP141" s="38"/>
      <c r="KEQ141" s="38"/>
      <c r="KER141" s="39"/>
      <c r="KES141" s="40"/>
      <c r="KET141" s="41"/>
      <c r="KEU141" s="41"/>
      <c r="KEV141" s="41"/>
      <c r="KEW141" s="42"/>
      <c r="KEX141" s="41"/>
      <c r="KEY141" s="43"/>
      <c r="KEZ141" s="44"/>
      <c r="KFA141" s="41"/>
      <c r="KFB141" s="41"/>
      <c r="KFC141" s="41"/>
      <c r="KFD141" s="38"/>
      <c r="KFE141" s="38"/>
      <c r="KFF141" s="38"/>
      <c r="KFG141" s="38"/>
      <c r="KFH141" s="39"/>
      <c r="KFI141" s="40"/>
      <c r="KFJ141" s="41"/>
      <c r="KFK141" s="41"/>
      <c r="KFL141" s="41"/>
      <c r="KFM141" s="42"/>
      <c r="KFN141" s="41"/>
      <c r="KFO141" s="43"/>
      <c r="KFP141" s="44"/>
      <c r="KFQ141" s="41"/>
      <c r="KFR141" s="41"/>
      <c r="KFS141" s="41"/>
      <c r="KFT141" s="38"/>
      <c r="KFU141" s="38"/>
      <c r="KFV141" s="38"/>
      <c r="KFW141" s="38"/>
      <c r="KFX141" s="39"/>
      <c r="KFY141" s="40"/>
      <c r="KFZ141" s="41"/>
      <c r="KGA141" s="41"/>
      <c r="KGB141" s="41"/>
      <c r="KGC141" s="42"/>
      <c r="KGD141" s="41"/>
      <c r="KGE141" s="43"/>
      <c r="KGF141" s="44"/>
      <c r="KGG141" s="41"/>
      <c r="KGH141" s="41"/>
      <c r="KGI141" s="41"/>
      <c r="KGJ141" s="38"/>
      <c r="KGK141" s="38"/>
      <c r="KGL141" s="38"/>
      <c r="KGM141" s="38"/>
      <c r="KGN141" s="39"/>
      <c r="KGO141" s="40"/>
      <c r="KGP141" s="41"/>
      <c r="KGQ141" s="41"/>
      <c r="KGR141" s="41"/>
      <c r="KGS141" s="42"/>
      <c r="KGT141" s="41"/>
      <c r="KGU141" s="43"/>
      <c r="KGV141" s="44"/>
      <c r="KGW141" s="41"/>
      <c r="KGX141" s="41"/>
      <c r="KGY141" s="41"/>
      <c r="KGZ141" s="38"/>
      <c r="KHA141" s="38"/>
      <c r="KHB141" s="38"/>
      <c r="KHC141" s="38"/>
      <c r="KHD141" s="39"/>
      <c r="KHE141" s="40"/>
      <c r="KHF141" s="41"/>
      <c r="KHG141" s="41"/>
      <c r="KHH141" s="41"/>
      <c r="KHI141" s="42"/>
      <c r="KHJ141" s="41"/>
      <c r="KHK141" s="43"/>
      <c r="KHL141" s="44"/>
      <c r="KHM141" s="41"/>
      <c r="KHN141" s="41"/>
      <c r="KHO141" s="41"/>
      <c r="KHP141" s="38"/>
      <c r="KHQ141" s="38"/>
      <c r="KHR141" s="38"/>
      <c r="KHS141" s="38"/>
      <c r="KHT141" s="39"/>
      <c r="KHU141" s="40"/>
      <c r="KHV141" s="41"/>
      <c r="KHW141" s="41"/>
      <c r="KHX141" s="41"/>
      <c r="KHY141" s="42"/>
      <c r="KHZ141" s="41"/>
      <c r="KIA141" s="43"/>
      <c r="KIB141" s="44"/>
      <c r="KIC141" s="41"/>
      <c r="KID141" s="41"/>
      <c r="KIE141" s="41"/>
      <c r="KIF141" s="38"/>
      <c r="KIG141" s="38"/>
      <c r="KIH141" s="38"/>
      <c r="KII141" s="38"/>
      <c r="KIJ141" s="39"/>
      <c r="KIK141" s="40"/>
      <c r="KIL141" s="41"/>
      <c r="KIM141" s="41"/>
      <c r="KIN141" s="41"/>
      <c r="KIO141" s="42"/>
      <c r="KIP141" s="41"/>
      <c r="KIQ141" s="43"/>
      <c r="KIR141" s="44"/>
      <c r="KIS141" s="41"/>
      <c r="KIT141" s="41"/>
      <c r="KIU141" s="41"/>
      <c r="KIV141" s="38"/>
      <c r="KIW141" s="38"/>
      <c r="KIX141" s="38"/>
      <c r="KIY141" s="38"/>
      <c r="KIZ141" s="39"/>
      <c r="KJA141" s="40"/>
      <c r="KJB141" s="41"/>
      <c r="KJC141" s="41"/>
      <c r="KJD141" s="41"/>
      <c r="KJE141" s="42"/>
      <c r="KJF141" s="41"/>
      <c r="KJG141" s="43"/>
      <c r="KJH141" s="44"/>
      <c r="KJI141" s="41"/>
      <c r="KJJ141" s="41"/>
      <c r="KJK141" s="41"/>
      <c r="KJL141" s="38"/>
      <c r="KJM141" s="38"/>
      <c r="KJN141" s="38"/>
      <c r="KJO141" s="38"/>
      <c r="KJP141" s="39"/>
      <c r="KJQ141" s="40"/>
      <c r="KJR141" s="41"/>
      <c r="KJS141" s="41"/>
      <c r="KJT141" s="41"/>
      <c r="KJU141" s="42"/>
      <c r="KJV141" s="41"/>
      <c r="KJW141" s="43"/>
      <c r="KJX141" s="44"/>
      <c r="KJY141" s="41"/>
      <c r="KJZ141" s="41"/>
      <c r="KKA141" s="41"/>
      <c r="KKB141" s="38"/>
      <c r="KKC141" s="38"/>
      <c r="KKD141" s="38"/>
      <c r="KKE141" s="38"/>
      <c r="KKF141" s="39"/>
      <c r="KKG141" s="40"/>
      <c r="KKH141" s="41"/>
      <c r="KKI141" s="41"/>
      <c r="KKJ141" s="41"/>
      <c r="KKK141" s="42"/>
      <c r="KKL141" s="41"/>
      <c r="KKM141" s="43"/>
      <c r="KKN141" s="44"/>
      <c r="KKO141" s="41"/>
      <c r="KKP141" s="41"/>
      <c r="KKQ141" s="41"/>
      <c r="KKR141" s="38"/>
      <c r="KKS141" s="38"/>
      <c r="KKT141" s="38"/>
      <c r="KKU141" s="38"/>
      <c r="KKV141" s="39"/>
      <c r="KKW141" s="40"/>
      <c r="KKX141" s="41"/>
      <c r="KKY141" s="41"/>
      <c r="KKZ141" s="41"/>
      <c r="KLA141" s="42"/>
      <c r="KLB141" s="41"/>
      <c r="KLC141" s="43"/>
      <c r="KLD141" s="44"/>
      <c r="KLE141" s="41"/>
      <c r="KLF141" s="41"/>
      <c r="KLG141" s="41"/>
      <c r="KLH141" s="38"/>
      <c r="KLI141" s="38"/>
      <c r="KLJ141" s="38"/>
      <c r="KLK141" s="38"/>
      <c r="KLL141" s="39"/>
      <c r="KLM141" s="40"/>
      <c r="KLN141" s="41"/>
      <c r="KLO141" s="41"/>
      <c r="KLP141" s="41"/>
      <c r="KLQ141" s="42"/>
      <c r="KLR141" s="41"/>
      <c r="KLS141" s="43"/>
      <c r="KLT141" s="44"/>
      <c r="KLU141" s="41"/>
      <c r="KLV141" s="41"/>
      <c r="KLW141" s="41"/>
      <c r="KLX141" s="38"/>
      <c r="KLY141" s="38"/>
      <c r="KLZ141" s="38"/>
      <c r="KMA141" s="38"/>
      <c r="KMB141" s="39"/>
      <c r="KMC141" s="40"/>
      <c r="KMD141" s="41"/>
      <c r="KME141" s="41"/>
      <c r="KMF141" s="41"/>
      <c r="KMG141" s="42"/>
      <c r="KMH141" s="41"/>
      <c r="KMI141" s="43"/>
      <c r="KMJ141" s="44"/>
      <c r="KMK141" s="41"/>
      <c r="KML141" s="41"/>
      <c r="KMM141" s="41"/>
      <c r="KMN141" s="38"/>
      <c r="KMO141" s="38"/>
      <c r="KMP141" s="38"/>
      <c r="KMQ141" s="38"/>
      <c r="KMR141" s="39"/>
      <c r="KMS141" s="40"/>
      <c r="KMT141" s="41"/>
      <c r="KMU141" s="41"/>
      <c r="KMV141" s="41"/>
      <c r="KMW141" s="42"/>
      <c r="KMX141" s="41"/>
      <c r="KMY141" s="43"/>
      <c r="KMZ141" s="44"/>
      <c r="KNA141" s="41"/>
      <c r="KNB141" s="41"/>
      <c r="KNC141" s="41"/>
      <c r="KND141" s="38"/>
      <c r="KNE141" s="38"/>
      <c r="KNF141" s="38"/>
      <c r="KNG141" s="38"/>
      <c r="KNH141" s="39"/>
      <c r="KNI141" s="40"/>
      <c r="KNJ141" s="41"/>
      <c r="KNK141" s="41"/>
      <c r="KNL141" s="41"/>
      <c r="KNM141" s="42"/>
      <c r="KNN141" s="41"/>
      <c r="KNO141" s="43"/>
      <c r="KNP141" s="44"/>
      <c r="KNQ141" s="41"/>
      <c r="KNR141" s="41"/>
      <c r="KNS141" s="41"/>
      <c r="KNT141" s="38"/>
      <c r="KNU141" s="38"/>
      <c r="KNV141" s="38"/>
      <c r="KNW141" s="38"/>
      <c r="KNX141" s="39"/>
      <c r="KNY141" s="40"/>
      <c r="KNZ141" s="41"/>
      <c r="KOA141" s="41"/>
      <c r="KOB141" s="41"/>
      <c r="KOC141" s="42"/>
      <c r="KOD141" s="41"/>
      <c r="KOE141" s="43"/>
      <c r="KOF141" s="44"/>
      <c r="KOG141" s="41"/>
      <c r="KOH141" s="41"/>
      <c r="KOI141" s="41"/>
      <c r="KOJ141" s="38"/>
      <c r="KOK141" s="38"/>
      <c r="KOL141" s="38"/>
      <c r="KOM141" s="38"/>
      <c r="KON141" s="39"/>
      <c r="KOO141" s="40"/>
      <c r="KOP141" s="41"/>
      <c r="KOQ141" s="41"/>
      <c r="KOR141" s="41"/>
      <c r="KOS141" s="42"/>
      <c r="KOT141" s="41"/>
      <c r="KOU141" s="43"/>
      <c r="KOV141" s="44"/>
      <c r="KOW141" s="41"/>
      <c r="KOX141" s="41"/>
      <c r="KOY141" s="41"/>
      <c r="KOZ141" s="38"/>
      <c r="KPA141" s="38"/>
      <c r="KPB141" s="38"/>
      <c r="KPC141" s="38"/>
      <c r="KPD141" s="39"/>
      <c r="KPE141" s="40"/>
      <c r="KPF141" s="41"/>
      <c r="KPG141" s="41"/>
      <c r="KPH141" s="41"/>
      <c r="KPI141" s="42"/>
      <c r="KPJ141" s="41"/>
      <c r="KPK141" s="43"/>
      <c r="KPL141" s="44"/>
      <c r="KPM141" s="41"/>
      <c r="KPN141" s="41"/>
      <c r="KPO141" s="41"/>
      <c r="KPP141" s="38"/>
      <c r="KPQ141" s="38"/>
      <c r="KPR141" s="38"/>
      <c r="KPS141" s="38"/>
      <c r="KPT141" s="39"/>
      <c r="KPU141" s="40"/>
      <c r="KPV141" s="41"/>
      <c r="KPW141" s="41"/>
      <c r="KPX141" s="41"/>
      <c r="KPY141" s="42"/>
      <c r="KPZ141" s="41"/>
      <c r="KQA141" s="43"/>
      <c r="KQB141" s="44"/>
      <c r="KQC141" s="41"/>
      <c r="KQD141" s="41"/>
      <c r="KQE141" s="41"/>
      <c r="KQF141" s="38"/>
      <c r="KQG141" s="38"/>
      <c r="KQH141" s="38"/>
      <c r="KQI141" s="38"/>
      <c r="KQJ141" s="39"/>
      <c r="KQK141" s="40"/>
      <c r="KQL141" s="41"/>
      <c r="KQM141" s="41"/>
      <c r="KQN141" s="41"/>
      <c r="KQO141" s="42"/>
      <c r="KQP141" s="41"/>
      <c r="KQQ141" s="43"/>
      <c r="KQR141" s="44"/>
      <c r="KQS141" s="41"/>
      <c r="KQT141" s="41"/>
      <c r="KQU141" s="41"/>
      <c r="KQV141" s="38"/>
      <c r="KQW141" s="38"/>
      <c r="KQX141" s="38"/>
      <c r="KQY141" s="38"/>
      <c r="KQZ141" s="39"/>
      <c r="KRA141" s="40"/>
      <c r="KRB141" s="41"/>
      <c r="KRC141" s="41"/>
      <c r="KRD141" s="41"/>
      <c r="KRE141" s="42"/>
      <c r="KRF141" s="41"/>
      <c r="KRG141" s="43"/>
      <c r="KRH141" s="44"/>
      <c r="KRI141" s="41"/>
      <c r="KRJ141" s="41"/>
      <c r="KRK141" s="41"/>
      <c r="KRL141" s="38"/>
      <c r="KRM141" s="38"/>
      <c r="KRN141" s="38"/>
      <c r="KRO141" s="38"/>
      <c r="KRP141" s="39"/>
      <c r="KRQ141" s="40"/>
      <c r="KRR141" s="41"/>
      <c r="KRS141" s="41"/>
      <c r="KRT141" s="41"/>
      <c r="KRU141" s="42"/>
      <c r="KRV141" s="41"/>
      <c r="KRW141" s="43"/>
      <c r="KRX141" s="44"/>
      <c r="KRY141" s="41"/>
      <c r="KRZ141" s="41"/>
      <c r="KSA141" s="41"/>
      <c r="KSB141" s="38"/>
      <c r="KSC141" s="38"/>
      <c r="KSD141" s="38"/>
      <c r="KSE141" s="38"/>
      <c r="KSF141" s="39"/>
      <c r="KSG141" s="40"/>
      <c r="KSH141" s="41"/>
      <c r="KSI141" s="41"/>
      <c r="KSJ141" s="41"/>
      <c r="KSK141" s="42"/>
      <c r="KSL141" s="41"/>
      <c r="KSM141" s="43"/>
      <c r="KSN141" s="44"/>
      <c r="KSO141" s="41"/>
      <c r="KSP141" s="41"/>
      <c r="KSQ141" s="41"/>
      <c r="KSR141" s="38"/>
      <c r="KSS141" s="38"/>
      <c r="KST141" s="38"/>
      <c r="KSU141" s="38"/>
      <c r="KSV141" s="39"/>
      <c r="KSW141" s="40"/>
      <c r="KSX141" s="41"/>
      <c r="KSY141" s="41"/>
      <c r="KSZ141" s="41"/>
      <c r="KTA141" s="42"/>
      <c r="KTB141" s="41"/>
      <c r="KTC141" s="43"/>
      <c r="KTD141" s="44"/>
      <c r="KTE141" s="41"/>
      <c r="KTF141" s="41"/>
      <c r="KTG141" s="41"/>
      <c r="KTH141" s="38"/>
      <c r="KTI141" s="38"/>
      <c r="KTJ141" s="38"/>
      <c r="KTK141" s="38"/>
      <c r="KTL141" s="39"/>
      <c r="KTM141" s="40"/>
      <c r="KTN141" s="41"/>
      <c r="KTO141" s="41"/>
      <c r="KTP141" s="41"/>
      <c r="KTQ141" s="42"/>
      <c r="KTR141" s="41"/>
      <c r="KTS141" s="43"/>
      <c r="KTT141" s="44"/>
      <c r="KTU141" s="41"/>
      <c r="KTV141" s="41"/>
      <c r="KTW141" s="41"/>
      <c r="KTX141" s="38"/>
      <c r="KTY141" s="38"/>
      <c r="KTZ141" s="38"/>
      <c r="KUA141" s="38"/>
      <c r="KUB141" s="39"/>
      <c r="KUC141" s="40"/>
      <c r="KUD141" s="41"/>
      <c r="KUE141" s="41"/>
      <c r="KUF141" s="41"/>
      <c r="KUG141" s="42"/>
      <c r="KUH141" s="41"/>
      <c r="KUI141" s="43"/>
      <c r="KUJ141" s="44"/>
      <c r="KUK141" s="41"/>
      <c r="KUL141" s="41"/>
      <c r="KUM141" s="41"/>
      <c r="KUN141" s="38"/>
      <c r="KUO141" s="38"/>
      <c r="KUP141" s="38"/>
      <c r="KUQ141" s="38"/>
      <c r="KUR141" s="39"/>
      <c r="KUS141" s="40"/>
      <c r="KUT141" s="41"/>
      <c r="KUU141" s="41"/>
      <c r="KUV141" s="41"/>
      <c r="KUW141" s="42"/>
      <c r="KUX141" s="41"/>
      <c r="KUY141" s="43"/>
      <c r="KUZ141" s="44"/>
      <c r="KVA141" s="41"/>
      <c r="KVB141" s="41"/>
      <c r="KVC141" s="41"/>
      <c r="KVD141" s="38"/>
      <c r="KVE141" s="38"/>
      <c r="KVF141" s="38"/>
      <c r="KVG141" s="38"/>
      <c r="KVH141" s="39"/>
      <c r="KVI141" s="40"/>
      <c r="KVJ141" s="41"/>
      <c r="KVK141" s="41"/>
      <c r="KVL141" s="41"/>
      <c r="KVM141" s="42"/>
      <c r="KVN141" s="41"/>
      <c r="KVO141" s="43"/>
      <c r="KVP141" s="44"/>
      <c r="KVQ141" s="41"/>
      <c r="KVR141" s="41"/>
      <c r="KVS141" s="41"/>
      <c r="KVT141" s="38"/>
      <c r="KVU141" s="38"/>
      <c r="KVV141" s="38"/>
      <c r="KVW141" s="38"/>
      <c r="KVX141" s="39"/>
      <c r="KVY141" s="40"/>
      <c r="KVZ141" s="41"/>
      <c r="KWA141" s="41"/>
      <c r="KWB141" s="41"/>
      <c r="KWC141" s="42"/>
      <c r="KWD141" s="41"/>
      <c r="KWE141" s="43"/>
      <c r="KWF141" s="44"/>
      <c r="KWG141" s="41"/>
      <c r="KWH141" s="41"/>
      <c r="KWI141" s="41"/>
      <c r="KWJ141" s="38"/>
      <c r="KWK141" s="38"/>
      <c r="KWL141" s="38"/>
      <c r="KWM141" s="38"/>
      <c r="KWN141" s="39"/>
      <c r="KWO141" s="40"/>
      <c r="KWP141" s="41"/>
      <c r="KWQ141" s="41"/>
      <c r="KWR141" s="41"/>
      <c r="KWS141" s="42"/>
      <c r="KWT141" s="41"/>
      <c r="KWU141" s="43"/>
      <c r="KWV141" s="44"/>
      <c r="KWW141" s="41"/>
      <c r="KWX141" s="41"/>
      <c r="KWY141" s="41"/>
      <c r="KWZ141" s="38"/>
      <c r="KXA141" s="38"/>
      <c r="KXB141" s="38"/>
      <c r="KXC141" s="38"/>
      <c r="KXD141" s="39"/>
      <c r="KXE141" s="40"/>
      <c r="KXF141" s="41"/>
      <c r="KXG141" s="41"/>
      <c r="KXH141" s="41"/>
      <c r="KXI141" s="42"/>
      <c r="KXJ141" s="41"/>
      <c r="KXK141" s="43"/>
      <c r="KXL141" s="44"/>
      <c r="KXM141" s="41"/>
      <c r="KXN141" s="41"/>
      <c r="KXO141" s="41"/>
      <c r="KXP141" s="38"/>
      <c r="KXQ141" s="38"/>
      <c r="KXR141" s="38"/>
      <c r="KXS141" s="38"/>
      <c r="KXT141" s="39"/>
      <c r="KXU141" s="40"/>
      <c r="KXV141" s="41"/>
      <c r="KXW141" s="41"/>
      <c r="KXX141" s="41"/>
      <c r="KXY141" s="42"/>
      <c r="KXZ141" s="41"/>
      <c r="KYA141" s="43"/>
      <c r="KYB141" s="44"/>
      <c r="KYC141" s="41"/>
      <c r="KYD141" s="41"/>
      <c r="KYE141" s="41"/>
      <c r="KYF141" s="38"/>
      <c r="KYG141" s="38"/>
      <c r="KYH141" s="38"/>
      <c r="KYI141" s="38"/>
      <c r="KYJ141" s="39"/>
      <c r="KYK141" s="40"/>
      <c r="KYL141" s="41"/>
      <c r="KYM141" s="41"/>
      <c r="KYN141" s="41"/>
      <c r="KYO141" s="42"/>
      <c r="KYP141" s="41"/>
      <c r="KYQ141" s="43"/>
      <c r="KYR141" s="44"/>
      <c r="KYS141" s="41"/>
      <c r="KYT141" s="41"/>
      <c r="KYU141" s="41"/>
      <c r="KYV141" s="38"/>
      <c r="KYW141" s="38"/>
      <c r="KYX141" s="38"/>
      <c r="KYY141" s="38"/>
      <c r="KYZ141" s="39"/>
      <c r="KZA141" s="40"/>
      <c r="KZB141" s="41"/>
      <c r="KZC141" s="41"/>
      <c r="KZD141" s="41"/>
      <c r="KZE141" s="42"/>
      <c r="KZF141" s="41"/>
      <c r="KZG141" s="43"/>
      <c r="KZH141" s="44"/>
      <c r="KZI141" s="41"/>
      <c r="KZJ141" s="41"/>
      <c r="KZK141" s="41"/>
      <c r="KZL141" s="38"/>
      <c r="KZM141" s="38"/>
      <c r="KZN141" s="38"/>
      <c r="KZO141" s="38"/>
      <c r="KZP141" s="39"/>
      <c r="KZQ141" s="40"/>
      <c r="KZR141" s="41"/>
      <c r="KZS141" s="41"/>
      <c r="KZT141" s="41"/>
      <c r="KZU141" s="42"/>
      <c r="KZV141" s="41"/>
      <c r="KZW141" s="43"/>
      <c r="KZX141" s="44"/>
      <c r="KZY141" s="41"/>
      <c r="KZZ141" s="41"/>
      <c r="LAA141" s="41"/>
      <c r="LAB141" s="38"/>
      <c r="LAC141" s="38"/>
      <c r="LAD141" s="38"/>
      <c r="LAE141" s="38"/>
      <c r="LAF141" s="39"/>
      <c r="LAG141" s="40"/>
      <c r="LAH141" s="41"/>
      <c r="LAI141" s="41"/>
      <c r="LAJ141" s="41"/>
      <c r="LAK141" s="42"/>
      <c r="LAL141" s="41"/>
      <c r="LAM141" s="43"/>
      <c r="LAN141" s="44"/>
      <c r="LAO141" s="41"/>
      <c r="LAP141" s="41"/>
      <c r="LAQ141" s="41"/>
      <c r="LAR141" s="38"/>
      <c r="LAS141" s="38"/>
      <c r="LAT141" s="38"/>
      <c r="LAU141" s="38"/>
      <c r="LAV141" s="39"/>
      <c r="LAW141" s="40"/>
      <c r="LAX141" s="41"/>
      <c r="LAY141" s="41"/>
      <c r="LAZ141" s="41"/>
      <c r="LBA141" s="42"/>
      <c r="LBB141" s="41"/>
      <c r="LBC141" s="43"/>
      <c r="LBD141" s="44"/>
      <c r="LBE141" s="41"/>
      <c r="LBF141" s="41"/>
      <c r="LBG141" s="41"/>
      <c r="LBH141" s="38"/>
      <c r="LBI141" s="38"/>
      <c r="LBJ141" s="38"/>
      <c r="LBK141" s="38"/>
      <c r="LBL141" s="39"/>
      <c r="LBM141" s="40"/>
      <c r="LBN141" s="41"/>
      <c r="LBO141" s="41"/>
      <c r="LBP141" s="41"/>
      <c r="LBQ141" s="42"/>
      <c r="LBR141" s="41"/>
      <c r="LBS141" s="43"/>
      <c r="LBT141" s="44"/>
      <c r="LBU141" s="41"/>
      <c r="LBV141" s="41"/>
      <c r="LBW141" s="41"/>
      <c r="LBX141" s="38"/>
      <c r="LBY141" s="38"/>
      <c r="LBZ141" s="38"/>
      <c r="LCA141" s="38"/>
      <c r="LCB141" s="39"/>
      <c r="LCC141" s="40"/>
      <c r="LCD141" s="41"/>
      <c r="LCE141" s="41"/>
      <c r="LCF141" s="41"/>
      <c r="LCG141" s="42"/>
      <c r="LCH141" s="41"/>
      <c r="LCI141" s="43"/>
      <c r="LCJ141" s="44"/>
      <c r="LCK141" s="41"/>
      <c r="LCL141" s="41"/>
      <c r="LCM141" s="41"/>
      <c r="LCN141" s="38"/>
      <c r="LCO141" s="38"/>
      <c r="LCP141" s="38"/>
      <c r="LCQ141" s="38"/>
      <c r="LCR141" s="39"/>
      <c r="LCS141" s="40"/>
      <c r="LCT141" s="41"/>
      <c r="LCU141" s="41"/>
      <c r="LCV141" s="41"/>
      <c r="LCW141" s="42"/>
      <c r="LCX141" s="41"/>
      <c r="LCY141" s="43"/>
      <c r="LCZ141" s="44"/>
      <c r="LDA141" s="41"/>
      <c r="LDB141" s="41"/>
      <c r="LDC141" s="41"/>
      <c r="LDD141" s="38"/>
      <c r="LDE141" s="38"/>
      <c r="LDF141" s="38"/>
      <c r="LDG141" s="38"/>
      <c r="LDH141" s="39"/>
      <c r="LDI141" s="40"/>
      <c r="LDJ141" s="41"/>
      <c r="LDK141" s="41"/>
      <c r="LDL141" s="41"/>
      <c r="LDM141" s="42"/>
      <c r="LDN141" s="41"/>
      <c r="LDO141" s="43"/>
      <c r="LDP141" s="44"/>
      <c r="LDQ141" s="41"/>
      <c r="LDR141" s="41"/>
      <c r="LDS141" s="41"/>
      <c r="LDT141" s="38"/>
      <c r="LDU141" s="38"/>
      <c r="LDV141" s="38"/>
      <c r="LDW141" s="38"/>
      <c r="LDX141" s="39"/>
      <c r="LDY141" s="40"/>
      <c r="LDZ141" s="41"/>
      <c r="LEA141" s="41"/>
      <c r="LEB141" s="41"/>
      <c r="LEC141" s="42"/>
      <c r="LED141" s="41"/>
      <c r="LEE141" s="43"/>
      <c r="LEF141" s="44"/>
      <c r="LEG141" s="41"/>
      <c r="LEH141" s="41"/>
      <c r="LEI141" s="41"/>
      <c r="LEJ141" s="38"/>
      <c r="LEK141" s="38"/>
      <c r="LEL141" s="38"/>
      <c r="LEM141" s="38"/>
      <c r="LEN141" s="39"/>
      <c r="LEO141" s="40"/>
      <c r="LEP141" s="41"/>
      <c r="LEQ141" s="41"/>
      <c r="LER141" s="41"/>
      <c r="LES141" s="42"/>
      <c r="LET141" s="41"/>
      <c r="LEU141" s="43"/>
      <c r="LEV141" s="44"/>
      <c r="LEW141" s="41"/>
      <c r="LEX141" s="41"/>
      <c r="LEY141" s="41"/>
      <c r="LEZ141" s="38"/>
      <c r="LFA141" s="38"/>
      <c r="LFB141" s="38"/>
      <c r="LFC141" s="38"/>
      <c r="LFD141" s="39"/>
      <c r="LFE141" s="40"/>
      <c r="LFF141" s="41"/>
      <c r="LFG141" s="41"/>
      <c r="LFH141" s="41"/>
      <c r="LFI141" s="42"/>
      <c r="LFJ141" s="41"/>
      <c r="LFK141" s="43"/>
      <c r="LFL141" s="44"/>
      <c r="LFM141" s="41"/>
      <c r="LFN141" s="41"/>
      <c r="LFO141" s="41"/>
      <c r="LFP141" s="38"/>
      <c r="LFQ141" s="38"/>
      <c r="LFR141" s="38"/>
      <c r="LFS141" s="38"/>
      <c r="LFT141" s="39"/>
      <c r="LFU141" s="40"/>
      <c r="LFV141" s="41"/>
      <c r="LFW141" s="41"/>
      <c r="LFX141" s="41"/>
      <c r="LFY141" s="42"/>
      <c r="LFZ141" s="41"/>
      <c r="LGA141" s="43"/>
      <c r="LGB141" s="44"/>
      <c r="LGC141" s="41"/>
      <c r="LGD141" s="41"/>
      <c r="LGE141" s="41"/>
      <c r="LGF141" s="38"/>
      <c r="LGG141" s="38"/>
      <c r="LGH141" s="38"/>
      <c r="LGI141" s="38"/>
      <c r="LGJ141" s="39"/>
      <c r="LGK141" s="40"/>
      <c r="LGL141" s="41"/>
      <c r="LGM141" s="41"/>
      <c r="LGN141" s="41"/>
      <c r="LGO141" s="42"/>
      <c r="LGP141" s="41"/>
      <c r="LGQ141" s="43"/>
      <c r="LGR141" s="44"/>
      <c r="LGS141" s="41"/>
      <c r="LGT141" s="41"/>
      <c r="LGU141" s="41"/>
      <c r="LGV141" s="38"/>
      <c r="LGW141" s="38"/>
      <c r="LGX141" s="38"/>
      <c r="LGY141" s="38"/>
      <c r="LGZ141" s="39"/>
      <c r="LHA141" s="40"/>
      <c r="LHB141" s="41"/>
      <c r="LHC141" s="41"/>
      <c r="LHD141" s="41"/>
      <c r="LHE141" s="42"/>
      <c r="LHF141" s="41"/>
      <c r="LHG141" s="43"/>
      <c r="LHH141" s="44"/>
      <c r="LHI141" s="41"/>
      <c r="LHJ141" s="41"/>
      <c r="LHK141" s="41"/>
      <c r="LHL141" s="38"/>
      <c r="LHM141" s="38"/>
      <c r="LHN141" s="38"/>
      <c r="LHO141" s="38"/>
      <c r="LHP141" s="39"/>
      <c r="LHQ141" s="40"/>
      <c r="LHR141" s="41"/>
      <c r="LHS141" s="41"/>
      <c r="LHT141" s="41"/>
      <c r="LHU141" s="42"/>
      <c r="LHV141" s="41"/>
      <c r="LHW141" s="43"/>
      <c r="LHX141" s="44"/>
      <c r="LHY141" s="41"/>
      <c r="LHZ141" s="41"/>
      <c r="LIA141" s="41"/>
      <c r="LIB141" s="38"/>
      <c r="LIC141" s="38"/>
      <c r="LID141" s="38"/>
      <c r="LIE141" s="38"/>
      <c r="LIF141" s="39"/>
      <c r="LIG141" s="40"/>
      <c r="LIH141" s="41"/>
      <c r="LII141" s="41"/>
      <c r="LIJ141" s="41"/>
      <c r="LIK141" s="42"/>
      <c r="LIL141" s="41"/>
      <c r="LIM141" s="43"/>
      <c r="LIN141" s="44"/>
      <c r="LIO141" s="41"/>
      <c r="LIP141" s="41"/>
      <c r="LIQ141" s="41"/>
      <c r="LIR141" s="38"/>
      <c r="LIS141" s="38"/>
      <c r="LIT141" s="38"/>
      <c r="LIU141" s="38"/>
      <c r="LIV141" s="39"/>
      <c r="LIW141" s="40"/>
      <c r="LIX141" s="41"/>
      <c r="LIY141" s="41"/>
      <c r="LIZ141" s="41"/>
      <c r="LJA141" s="42"/>
      <c r="LJB141" s="41"/>
      <c r="LJC141" s="43"/>
      <c r="LJD141" s="44"/>
      <c r="LJE141" s="41"/>
      <c r="LJF141" s="41"/>
      <c r="LJG141" s="41"/>
      <c r="LJH141" s="38"/>
      <c r="LJI141" s="38"/>
      <c r="LJJ141" s="38"/>
      <c r="LJK141" s="38"/>
      <c r="LJL141" s="39"/>
      <c r="LJM141" s="40"/>
      <c r="LJN141" s="41"/>
      <c r="LJO141" s="41"/>
      <c r="LJP141" s="41"/>
      <c r="LJQ141" s="42"/>
      <c r="LJR141" s="41"/>
      <c r="LJS141" s="43"/>
      <c r="LJT141" s="44"/>
      <c r="LJU141" s="41"/>
      <c r="LJV141" s="41"/>
      <c r="LJW141" s="41"/>
      <c r="LJX141" s="38"/>
      <c r="LJY141" s="38"/>
      <c r="LJZ141" s="38"/>
      <c r="LKA141" s="38"/>
      <c r="LKB141" s="39"/>
      <c r="LKC141" s="40"/>
      <c r="LKD141" s="41"/>
      <c r="LKE141" s="41"/>
      <c r="LKF141" s="41"/>
      <c r="LKG141" s="42"/>
      <c r="LKH141" s="41"/>
      <c r="LKI141" s="43"/>
      <c r="LKJ141" s="44"/>
      <c r="LKK141" s="41"/>
      <c r="LKL141" s="41"/>
      <c r="LKM141" s="41"/>
      <c r="LKN141" s="38"/>
      <c r="LKO141" s="38"/>
      <c r="LKP141" s="38"/>
      <c r="LKQ141" s="38"/>
      <c r="LKR141" s="39"/>
      <c r="LKS141" s="40"/>
      <c r="LKT141" s="41"/>
      <c r="LKU141" s="41"/>
      <c r="LKV141" s="41"/>
      <c r="LKW141" s="42"/>
      <c r="LKX141" s="41"/>
      <c r="LKY141" s="43"/>
      <c r="LKZ141" s="44"/>
      <c r="LLA141" s="41"/>
      <c r="LLB141" s="41"/>
      <c r="LLC141" s="41"/>
      <c r="LLD141" s="38"/>
      <c r="LLE141" s="38"/>
      <c r="LLF141" s="38"/>
      <c r="LLG141" s="38"/>
      <c r="LLH141" s="39"/>
      <c r="LLI141" s="40"/>
      <c r="LLJ141" s="41"/>
      <c r="LLK141" s="41"/>
      <c r="LLL141" s="41"/>
      <c r="LLM141" s="42"/>
      <c r="LLN141" s="41"/>
      <c r="LLO141" s="43"/>
      <c r="LLP141" s="44"/>
      <c r="LLQ141" s="41"/>
      <c r="LLR141" s="41"/>
      <c r="LLS141" s="41"/>
      <c r="LLT141" s="38"/>
      <c r="LLU141" s="38"/>
      <c r="LLV141" s="38"/>
      <c r="LLW141" s="38"/>
      <c r="LLX141" s="39"/>
      <c r="LLY141" s="40"/>
      <c r="LLZ141" s="41"/>
      <c r="LMA141" s="41"/>
      <c r="LMB141" s="41"/>
      <c r="LMC141" s="42"/>
      <c r="LMD141" s="41"/>
      <c r="LME141" s="43"/>
      <c r="LMF141" s="44"/>
      <c r="LMG141" s="41"/>
      <c r="LMH141" s="41"/>
      <c r="LMI141" s="41"/>
      <c r="LMJ141" s="38"/>
      <c r="LMK141" s="38"/>
      <c r="LML141" s="38"/>
      <c r="LMM141" s="38"/>
      <c r="LMN141" s="39"/>
      <c r="LMO141" s="40"/>
      <c r="LMP141" s="41"/>
      <c r="LMQ141" s="41"/>
      <c r="LMR141" s="41"/>
      <c r="LMS141" s="42"/>
      <c r="LMT141" s="41"/>
      <c r="LMU141" s="43"/>
      <c r="LMV141" s="44"/>
      <c r="LMW141" s="41"/>
      <c r="LMX141" s="41"/>
      <c r="LMY141" s="41"/>
      <c r="LMZ141" s="38"/>
      <c r="LNA141" s="38"/>
      <c r="LNB141" s="38"/>
      <c r="LNC141" s="38"/>
      <c r="LND141" s="39"/>
      <c r="LNE141" s="40"/>
      <c r="LNF141" s="41"/>
      <c r="LNG141" s="41"/>
      <c r="LNH141" s="41"/>
      <c r="LNI141" s="42"/>
      <c r="LNJ141" s="41"/>
      <c r="LNK141" s="43"/>
      <c r="LNL141" s="44"/>
      <c r="LNM141" s="41"/>
      <c r="LNN141" s="41"/>
      <c r="LNO141" s="41"/>
      <c r="LNP141" s="38"/>
      <c r="LNQ141" s="38"/>
      <c r="LNR141" s="38"/>
      <c r="LNS141" s="38"/>
      <c r="LNT141" s="39"/>
      <c r="LNU141" s="40"/>
      <c r="LNV141" s="41"/>
      <c r="LNW141" s="41"/>
      <c r="LNX141" s="41"/>
      <c r="LNY141" s="42"/>
      <c r="LNZ141" s="41"/>
      <c r="LOA141" s="43"/>
      <c r="LOB141" s="44"/>
      <c r="LOC141" s="41"/>
      <c r="LOD141" s="41"/>
      <c r="LOE141" s="41"/>
      <c r="LOF141" s="38"/>
      <c r="LOG141" s="38"/>
      <c r="LOH141" s="38"/>
      <c r="LOI141" s="38"/>
      <c r="LOJ141" s="39"/>
      <c r="LOK141" s="40"/>
      <c r="LOL141" s="41"/>
      <c r="LOM141" s="41"/>
      <c r="LON141" s="41"/>
      <c r="LOO141" s="42"/>
      <c r="LOP141" s="41"/>
      <c r="LOQ141" s="43"/>
      <c r="LOR141" s="44"/>
      <c r="LOS141" s="41"/>
      <c r="LOT141" s="41"/>
      <c r="LOU141" s="41"/>
      <c r="LOV141" s="38"/>
      <c r="LOW141" s="38"/>
      <c r="LOX141" s="38"/>
      <c r="LOY141" s="38"/>
      <c r="LOZ141" s="39"/>
      <c r="LPA141" s="40"/>
      <c r="LPB141" s="41"/>
      <c r="LPC141" s="41"/>
      <c r="LPD141" s="41"/>
      <c r="LPE141" s="42"/>
      <c r="LPF141" s="41"/>
      <c r="LPG141" s="43"/>
      <c r="LPH141" s="44"/>
      <c r="LPI141" s="41"/>
      <c r="LPJ141" s="41"/>
      <c r="LPK141" s="41"/>
      <c r="LPL141" s="38"/>
      <c r="LPM141" s="38"/>
      <c r="LPN141" s="38"/>
      <c r="LPO141" s="38"/>
      <c r="LPP141" s="39"/>
      <c r="LPQ141" s="40"/>
      <c r="LPR141" s="41"/>
      <c r="LPS141" s="41"/>
      <c r="LPT141" s="41"/>
      <c r="LPU141" s="42"/>
      <c r="LPV141" s="41"/>
      <c r="LPW141" s="43"/>
      <c r="LPX141" s="44"/>
      <c r="LPY141" s="41"/>
      <c r="LPZ141" s="41"/>
      <c r="LQA141" s="41"/>
      <c r="LQB141" s="38"/>
      <c r="LQC141" s="38"/>
      <c r="LQD141" s="38"/>
      <c r="LQE141" s="38"/>
      <c r="LQF141" s="39"/>
      <c r="LQG141" s="40"/>
      <c r="LQH141" s="41"/>
      <c r="LQI141" s="41"/>
      <c r="LQJ141" s="41"/>
      <c r="LQK141" s="42"/>
      <c r="LQL141" s="41"/>
      <c r="LQM141" s="43"/>
      <c r="LQN141" s="44"/>
      <c r="LQO141" s="41"/>
      <c r="LQP141" s="41"/>
      <c r="LQQ141" s="41"/>
      <c r="LQR141" s="38"/>
      <c r="LQS141" s="38"/>
      <c r="LQT141" s="38"/>
      <c r="LQU141" s="38"/>
      <c r="LQV141" s="39"/>
      <c r="LQW141" s="40"/>
      <c r="LQX141" s="41"/>
      <c r="LQY141" s="41"/>
      <c r="LQZ141" s="41"/>
      <c r="LRA141" s="42"/>
      <c r="LRB141" s="41"/>
      <c r="LRC141" s="43"/>
      <c r="LRD141" s="44"/>
      <c r="LRE141" s="41"/>
      <c r="LRF141" s="41"/>
      <c r="LRG141" s="41"/>
      <c r="LRH141" s="38"/>
      <c r="LRI141" s="38"/>
      <c r="LRJ141" s="38"/>
      <c r="LRK141" s="38"/>
      <c r="LRL141" s="39"/>
      <c r="LRM141" s="40"/>
      <c r="LRN141" s="41"/>
      <c r="LRO141" s="41"/>
      <c r="LRP141" s="41"/>
      <c r="LRQ141" s="42"/>
      <c r="LRR141" s="41"/>
      <c r="LRS141" s="43"/>
      <c r="LRT141" s="44"/>
      <c r="LRU141" s="41"/>
      <c r="LRV141" s="41"/>
      <c r="LRW141" s="41"/>
      <c r="LRX141" s="38"/>
      <c r="LRY141" s="38"/>
      <c r="LRZ141" s="38"/>
      <c r="LSA141" s="38"/>
      <c r="LSB141" s="39"/>
      <c r="LSC141" s="40"/>
      <c r="LSD141" s="41"/>
      <c r="LSE141" s="41"/>
      <c r="LSF141" s="41"/>
      <c r="LSG141" s="42"/>
      <c r="LSH141" s="41"/>
      <c r="LSI141" s="43"/>
      <c r="LSJ141" s="44"/>
      <c r="LSK141" s="41"/>
      <c r="LSL141" s="41"/>
      <c r="LSM141" s="41"/>
      <c r="LSN141" s="38"/>
      <c r="LSO141" s="38"/>
      <c r="LSP141" s="38"/>
      <c r="LSQ141" s="38"/>
      <c r="LSR141" s="39"/>
      <c r="LSS141" s="40"/>
      <c r="LST141" s="41"/>
      <c r="LSU141" s="41"/>
      <c r="LSV141" s="41"/>
      <c r="LSW141" s="42"/>
      <c r="LSX141" s="41"/>
      <c r="LSY141" s="43"/>
      <c r="LSZ141" s="44"/>
      <c r="LTA141" s="41"/>
      <c r="LTB141" s="41"/>
      <c r="LTC141" s="41"/>
      <c r="LTD141" s="38"/>
      <c r="LTE141" s="38"/>
      <c r="LTF141" s="38"/>
      <c r="LTG141" s="38"/>
      <c r="LTH141" s="39"/>
      <c r="LTI141" s="40"/>
      <c r="LTJ141" s="41"/>
      <c r="LTK141" s="41"/>
      <c r="LTL141" s="41"/>
      <c r="LTM141" s="42"/>
      <c r="LTN141" s="41"/>
      <c r="LTO141" s="43"/>
      <c r="LTP141" s="44"/>
      <c r="LTQ141" s="41"/>
      <c r="LTR141" s="41"/>
      <c r="LTS141" s="41"/>
      <c r="LTT141" s="38"/>
      <c r="LTU141" s="38"/>
      <c r="LTV141" s="38"/>
      <c r="LTW141" s="38"/>
      <c r="LTX141" s="39"/>
      <c r="LTY141" s="40"/>
      <c r="LTZ141" s="41"/>
      <c r="LUA141" s="41"/>
      <c r="LUB141" s="41"/>
      <c r="LUC141" s="42"/>
      <c r="LUD141" s="41"/>
      <c r="LUE141" s="43"/>
      <c r="LUF141" s="44"/>
      <c r="LUG141" s="41"/>
      <c r="LUH141" s="41"/>
      <c r="LUI141" s="41"/>
      <c r="LUJ141" s="38"/>
      <c r="LUK141" s="38"/>
      <c r="LUL141" s="38"/>
      <c r="LUM141" s="38"/>
      <c r="LUN141" s="39"/>
      <c r="LUO141" s="40"/>
      <c r="LUP141" s="41"/>
      <c r="LUQ141" s="41"/>
      <c r="LUR141" s="41"/>
      <c r="LUS141" s="42"/>
      <c r="LUT141" s="41"/>
      <c r="LUU141" s="43"/>
      <c r="LUV141" s="44"/>
      <c r="LUW141" s="41"/>
      <c r="LUX141" s="41"/>
      <c r="LUY141" s="41"/>
      <c r="LUZ141" s="38"/>
      <c r="LVA141" s="38"/>
      <c r="LVB141" s="38"/>
      <c r="LVC141" s="38"/>
      <c r="LVD141" s="39"/>
      <c r="LVE141" s="40"/>
      <c r="LVF141" s="41"/>
      <c r="LVG141" s="41"/>
      <c r="LVH141" s="41"/>
      <c r="LVI141" s="42"/>
      <c r="LVJ141" s="41"/>
      <c r="LVK141" s="43"/>
      <c r="LVL141" s="44"/>
      <c r="LVM141" s="41"/>
      <c r="LVN141" s="41"/>
      <c r="LVO141" s="41"/>
      <c r="LVP141" s="38"/>
      <c r="LVQ141" s="38"/>
      <c r="LVR141" s="38"/>
      <c r="LVS141" s="38"/>
      <c r="LVT141" s="39"/>
      <c r="LVU141" s="40"/>
      <c r="LVV141" s="41"/>
      <c r="LVW141" s="41"/>
      <c r="LVX141" s="41"/>
      <c r="LVY141" s="42"/>
      <c r="LVZ141" s="41"/>
      <c r="LWA141" s="43"/>
      <c r="LWB141" s="44"/>
      <c r="LWC141" s="41"/>
      <c r="LWD141" s="41"/>
      <c r="LWE141" s="41"/>
      <c r="LWF141" s="38"/>
      <c r="LWG141" s="38"/>
      <c r="LWH141" s="38"/>
      <c r="LWI141" s="38"/>
      <c r="LWJ141" s="39"/>
      <c r="LWK141" s="40"/>
      <c r="LWL141" s="41"/>
      <c r="LWM141" s="41"/>
      <c r="LWN141" s="41"/>
      <c r="LWO141" s="42"/>
      <c r="LWP141" s="41"/>
      <c r="LWQ141" s="43"/>
      <c r="LWR141" s="44"/>
      <c r="LWS141" s="41"/>
      <c r="LWT141" s="41"/>
      <c r="LWU141" s="41"/>
      <c r="LWV141" s="38"/>
      <c r="LWW141" s="38"/>
      <c r="LWX141" s="38"/>
      <c r="LWY141" s="38"/>
      <c r="LWZ141" s="39"/>
      <c r="LXA141" s="40"/>
      <c r="LXB141" s="41"/>
      <c r="LXC141" s="41"/>
      <c r="LXD141" s="41"/>
      <c r="LXE141" s="42"/>
      <c r="LXF141" s="41"/>
      <c r="LXG141" s="43"/>
      <c r="LXH141" s="44"/>
      <c r="LXI141" s="41"/>
      <c r="LXJ141" s="41"/>
      <c r="LXK141" s="41"/>
      <c r="LXL141" s="38"/>
      <c r="LXM141" s="38"/>
      <c r="LXN141" s="38"/>
      <c r="LXO141" s="38"/>
      <c r="LXP141" s="39"/>
      <c r="LXQ141" s="40"/>
      <c r="LXR141" s="41"/>
      <c r="LXS141" s="41"/>
      <c r="LXT141" s="41"/>
      <c r="LXU141" s="42"/>
      <c r="LXV141" s="41"/>
      <c r="LXW141" s="43"/>
      <c r="LXX141" s="44"/>
      <c r="LXY141" s="41"/>
      <c r="LXZ141" s="41"/>
      <c r="LYA141" s="41"/>
      <c r="LYB141" s="38"/>
      <c r="LYC141" s="38"/>
      <c r="LYD141" s="38"/>
      <c r="LYE141" s="38"/>
      <c r="LYF141" s="39"/>
      <c r="LYG141" s="40"/>
      <c r="LYH141" s="41"/>
      <c r="LYI141" s="41"/>
      <c r="LYJ141" s="41"/>
      <c r="LYK141" s="42"/>
      <c r="LYL141" s="41"/>
      <c r="LYM141" s="43"/>
      <c r="LYN141" s="44"/>
      <c r="LYO141" s="41"/>
      <c r="LYP141" s="41"/>
      <c r="LYQ141" s="41"/>
      <c r="LYR141" s="38"/>
      <c r="LYS141" s="38"/>
      <c r="LYT141" s="38"/>
      <c r="LYU141" s="38"/>
      <c r="LYV141" s="39"/>
      <c r="LYW141" s="40"/>
      <c r="LYX141" s="41"/>
      <c r="LYY141" s="41"/>
      <c r="LYZ141" s="41"/>
      <c r="LZA141" s="42"/>
      <c r="LZB141" s="41"/>
      <c r="LZC141" s="43"/>
      <c r="LZD141" s="44"/>
      <c r="LZE141" s="41"/>
      <c r="LZF141" s="41"/>
      <c r="LZG141" s="41"/>
      <c r="LZH141" s="38"/>
      <c r="LZI141" s="38"/>
      <c r="LZJ141" s="38"/>
      <c r="LZK141" s="38"/>
      <c r="LZL141" s="39"/>
      <c r="LZM141" s="40"/>
      <c r="LZN141" s="41"/>
      <c r="LZO141" s="41"/>
      <c r="LZP141" s="41"/>
      <c r="LZQ141" s="42"/>
      <c r="LZR141" s="41"/>
      <c r="LZS141" s="43"/>
      <c r="LZT141" s="44"/>
      <c r="LZU141" s="41"/>
      <c r="LZV141" s="41"/>
      <c r="LZW141" s="41"/>
      <c r="LZX141" s="38"/>
      <c r="LZY141" s="38"/>
      <c r="LZZ141" s="38"/>
      <c r="MAA141" s="38"/>
      <c r="MAB141" s="39"/>
      <c r="MAC141" s="40"/>
      <c r="MAD141" s="41"/>
      <c r="MAE141" s="41"/>
      <c r="MAF141" s="41"/>
      <c r="MAG141" s="42"/>
      <c r="MAH141" s="41"/>
      <c r="MAI141" s="43"/>
      <c r="MAJ141" s="44"/>
      <c r="MAK141" s="41"/>
      <c r="MAL141" s="41"/>
      <c r="MAM141" s="41"/>
      <c r="MAN141" s="38"/>
      <c r="MAO141" s="38"/>
      <c r="MAP141" s="38"/>
      <c r="MAQ141" s="38"/>
      <c r="MAR141" s="39"/>
      <c r="MAS141" s="40"/>
      <c r="MAT141" s="41"/>
      <c r="MAU141" s="41"/>
      <c r="MAV141" s="41"/>
      <c r="MAW141" s="42"/>
      <c r="MAX141" s="41"/>
      <c r="MAY141" s="43"/>
      <c r="MAZ141" s="44"/>
      <c r="MBA141" s="41"/>
      <c r="MBB141" s="41"/>
      <c r="MBC141" s="41"/>
      <c r="MBD141" s="38"/>
      <c r="MBE141" s="38"/>
      <c r="MBF141" s="38"/>
      <c r="MBG141" s="38"/>
      <c r="MBH141" s="39"/>
      <c r="MBI141" s="40"/>
      <c r="MBJ141" s="41"/>
      <c r="MBK141" s="41"/>
      <c r="MBL141" s="41"/>
      <c r="MBM141" s="42"/>
      <c r="MBN141" s="41"/>
      <c r="MBO141" s="43"/>
      <c r="MBP141" s="44"/>
      <c r="MBQ141" s="41"/>
      <c r="MBR141" s="41"/>
      <c r="MBS141" s="41"/>
      <c r="MBT141" s="38"/>
      <c r="MBU141" s="38"/>
      <c r="MBV141" s="38"/>
      <c r="MBW141" s="38"/>
      <c r="MBX141" s="39"/>
      <c r="MBY141" s="40"/>
      <c r="MBZ141" s="41"/>
      <c r="MCA141" s="41"/>
      <c r="MCB141" s="41"/>
      <c r="MCC141" s="42"/>
      <c r="MCD141" s="41"/>
      <c r="MCE141" s="43"/>
      <c r="MCF141" s="44"/>
      <c r="MCG141" s="41"/>
      <c r="MCH141" s="41"/>
      <c r="MCI141" s="41"/>
      <c r="MCJ141" s="38"/>
      <c r="MCK141" s="38"/>
      <c r="MCL141" s="38"/>
      <c r="MCM141" s="38"/>
      <c r="MCN141" s="39"/>
      <c r="MCO141" s="40"/>
      <c r="MCP141" s="41"/>
      <c r="MCQ141" s="41"/>
      <c r="MCR141" s="41"/>
      <c r="MCS141" s="42"/>
      <c r="MCT141" s="41"/>
      <c r="MCU141" s="43"/>
      <c r="MCV141" s="44"/>
      <c r="MCW141" s="41"/>
      <c r="MCX141" s="41"/>
      <c r="MCY141" s="41"/>
      <c r="MCZ141" s="38"/>
      <c r="MDA141" s="38"/>
      <c r="MDB141" s="38"/>
      <c r="MDC141" s="38"/>
      <c r="MDD141" s="39"/>
      <c r="MDE141" s="40"/>
      <c r="MDF141" s="41"/>
      <c r="MDG141" s="41"/>
      <c r="MDH141" s="41"/>
      <c r="MDI141" s="42"/>
      <c r="MDJ141" s="41"/>
      <c r="MDK141" s="43"/>
      <c r="MDL141" s="44"/>
      <c r="MDM141" s="41"/>
      <c r="MDN141" s="41"/>
      <c r="MDO141" s="41"/>
      <c r="MDP141" s="38"/>
      <c r="MDQ141" s="38"/>
      <c r="MDR141" s="38"/>
      <c r="MDS141" s="38"/>
      <c r="MDT141" s="39"/>
      <c r="MDU141" s="40"/>
      <c r="MDV141" s="41"/>
      <c r="MDW141" s="41"/>
      <c r="MDX141" s="41"/>
      <c r="MDY141" s="42"/>
      <c r="MDZ141" s="41"/>
      <c r="MEA141" s="43"/>
      <c r="MEB141" s="44"/>
      <c r="MEC141" s="41"/>
      <c r="MED141" s="41"/>
      <c r="MEE141" s="41"/>
      <c r="MEF141" s="38"/>
      <c r="MEG141" s="38"/>
      <c r="MEH141" s="38"/>
      <c r="MEI141" s="38"/>
      <c r="MEJ141" s="39"/>
      <c r="MEK141" s="40"/>
      <c r="MEL141" s="41"/>
      <c r="MEM141" s="41"/>
      <c r="MEN141" s="41"/>
      <c r="MEO141" s="42"/>
      <c r="MEP141" s="41"/>
      <c r="MEQ141" s="43"/>
      <c r="MER141" s="44"/>
      <c r="MES141" s="41"/>
      <c r="MET141" s="41"/>
      <c r="MEU141" s="41"/>
      <c r="MEV141" s="38"/>
      <c r="MEW141" s="38"/>
      <c r="MEX141" s="38"/>
      <c r="MEY141" s="38"/>
      <c r="MEZ141" s="39"/>
      <c r="MFA141" s="40"/>
      <c r="MFB141" s="41"/>
      <c r="MFC141" s="41"/>
      <c r="MFD141" s="41"/>
      <c r="MFE141" s="42"/>
      <c r="MFF141" s="41"/>
      <c r="MFG141" s="43"/>
      <c r="MFH141" s="44"/>
      <c r="MFI141" s="41"/>
      <c r="MFJ141" s="41"/>
      <c r="MFK141" s="41"/>
      <c r="MFL141" s="38"/>
      <c r="MFM141" s="38"/>
      <c r="MFN141" s="38"/>
      <c r="MFO141" s="38"/>
      <c r="MFP141" s="39"/>
      <c r="MFQ141" s="40"/>
      <c r="MFR141" s="41"/>
      <c r="MFS141" s="41"/>
      <c r="MFT141" s="41"/>
      <c r="MFU141" s="42"/>
      <c r="MFV141" s="41"/>
      <c r="MFW141" s="43"/>
      <c r="MFX141" s="44"/>
      <c r="MFY141" s="41"/>
      <c r="MFZ141" s="41"/>
      <c r="MGA141" s="41"/>
      <c r="MGB141" s="38"/>
      <c r="MGC141" s="38"/>
      <c r="MGD141" s="38"/>
      <c r="MGE141" s="38"/>
      <c r="MGF141" s="39"/>
      <c r="MGG141" s="40"/>
      <c r="MGH141" s="41"/>
      <c r="MGI141" s="41"/>
      <c r="MGJ141" s="41"/>
      <c r="MGK141" s="42"/>
      <c r="MGL141" s="41"/>
      <c r="MGM141" s="43"/>
      <c r="MGN141" s="44"/>
      <c r="MGO141" s="41"/>
      <c r="MGP141" s="41"/>
      <c r="MGQ141" s="41"/>
      <c r="MGR141" s="38"/>
      <c r="MGS141" s="38"/>
      <c r="MGT141" s="38"/>
      <c r="MGU141" s="38"/>
      <c r="MGV141" s="39"/>
      <c r="MGW141" s="40"/>
      <c r="MGX141" s="41"/>
      <c r="MGY141" s="41"/>
      <c r="MGZ141" s="41"/>
      <c r="MHA141" s="42"/>
      <c r="MHB141" s="41"/>
      <c r="MHC141" s="43"/>
      <c r="MHD141" s="44"/>
      <c r="MHE141" s="41"/>
      <c r="MHF141" s="41"/>
      <c r="MHG141" s="41"/>
      <c r="MHH141" s="38"/>
      <c r="MHI141" s="38"/>
      <c r="MHJ141" s="38"/>
      <c r="MHK141" s="38"/>
      <c r="MHL141" s="39"/>
      <c r="MHM141" s="40"/>
      <c r="MHN141" s="41"/>
      <c r="MHO141" s="41"/>
      <c r="MHP141" s="41"/>
      <c r="MHQ141" s="42"/>
      <c r="MHR141" s="41"/>
      <c r="MHS141" s="43"/>
      <c r="MHT141" s="44"/>
      <c r="MHU141" s="41"/>
      <c r="MHV141" s="41"/>
      <c r="MHW141" s="41"/>
      <c r="MHX141" s="38"/>
      <c r="MHY141" s="38"/>
      <c r="MHZ141" s="38"/>
      <c r="MIA141" s="38"/>
      <c r="MIB141" s="39"/>
      <c r="MIC141" s="40"/>
      <c r="MID141" s="41"/>
      <c r="MIE141" s="41"/>
      <c r="MIF141" s="41"/>
      <c r="MIG141" s="42"/>
      <c r="MIH141" s="41"/>
      <c r="MII141" s="43"/>
      <c r="MIJ141" s="44"/>
      <c r="MIK141" s="41"/>
      <c r="MIL141" s="41"/>
      <c r="MIM141" s="41"/>
      <c r="MIN141" s="38"/>
      <c r="MIO141" s="38"/>
      <c r="MIP141" s="38"/>
      <c r="MIQ141" s="38"/>
      <c r="MIR141" s="39"/>
      <c r="MIS141" s="40"/>
      <c r="MIT141" s="41"/>
      <c r="MIU141" s="41"/>
      <c r="MIV141" s="41"/>
      <c r="MIW141" s="42"/>
      <c r="MIX141" s="41"/>
      <c r="MIY141" s="43"/>
      <c r="MIZ141" s="44"/>
      <c r="MJA141" s="41"/>
      <c r="MJB141" s="41"/>
      <c r="MJC141" s="41"/>
      <c r="MJD141" s="38"/>
      <c r="MJE141" s="38"/>
      <c r="MJF141" s="38"/>
      <c r="MJG141" s="38"/>
      <c r="MJH141" s="39"/>
      <c r="MJI141" s="40"/>
      <c r="MJJ141" s="41"/>
      <c r="MJK141" s="41"/>
      <c r="MJL141" s="41"/>
      <c r="MJM141" s="42"/>
      <c r="MJN141" s="41"/>
      <c r="MJO141" s="43"/>
      <c r="MJP141" s="44"/>
      <c r="MJQ141" s="41"/>
      <c r="MJR141" s="41"/>
      <c r="MJS141" s="41"/>
      <c r="MJT141" s="38"/>
      <c r="MJU141" s="38"/>
      <c r="MJV141" s="38"/>
      <c r="MJW141" s="38"/>
      <c r="MJX141" s="39"/>
      <c r="MJY141" s="40"/>
      <c r="MJZ141" s="41"/>
      <c r="MKA141" s="41"/>
      <c r="MKB141" s="41"/>
      <c r="MKC141" s="42"/>
      <c r="MKD141" s="41"/>
      <c r="MKE141" s="43"/>
      <c r="MKF141" s="44"/>
      <c r="MKG141" s="41"/>
      <c r="MKH141" s="41"/>
      <c r="MKI141" s="41"/>
      <c r="MKJ141" s="38"/>
      <c r="MKK141" s="38"/>
      <c r="MKL141" s="38"/>
      <c r="MKM141" s="38"/>
      <c r="MKN141" s="39"/>
      <c r="MKO141" s="40"/>
      <c r="MKP141" s="41"/>
      <c r="MKQ141" s="41"/>
      <c r="MKR141" s="41"/>
      <c r="MKS141" s="42"/>
      <c r="MKT141" s="41"/>
      <c r="MKU141" s="43"/>
      <c r="MKV141" s="44"/>
      <c r="MKW141" s="41"/>
      <c r="MKX141" s="41"/>
      <c r="MKY141" s="41"/>
      <c r="MKZ141" s="38"/>
      <c r="MLA141" s="38"/>
      <c r="MLB141" s="38"/>
      <c r="MLC141" s="38"/>
      <c r="MLD141" s="39"/>
      <c r="MLE141" s="40"/>
      <c r="MLF141" s="41"/>
      <c r="MLG141" s="41"/>
      <c r="MLH141" s="41"/>
      <c r="MLI141" s="42"/>
      <c r="MLJ141" s="41"/>
      <c r="MLK141" s="43"/>
      <c r="MLL141" s="44"/>
      <c r="MLM141" s="41"/>
      <c r="MLN141" s="41"/>
      <c r="MLO141" s="41"/>
      <c r="MLP141" s="38"/>
      <c r="MLQ141" s="38"/>
      <c r="MLR141" s="38"/>
      <c r="MLS141" s="38"/>
      <c r="MLT141" s="39"/>
      <c r="MLU141" s="40"/>
      <c r="MLV141" s="41"/>
      <c r="MLW141" s="41"/>
      <c r="MLX141" s="41"/>
      <c r="MLY141" s="42"/>
      <c r="MLZ141" s="41"/>
      <c r="MMA141" s="43"/>
      <c r="MMB141" s="44"/>
      <c r="MMC141" s="41"/>
      <c r="MMD141" s="41"/>
      <c r="MME141" s="41"/>
      <c r="MMF141" s="38"/>
      <c r="MMG141" s="38"/>
      <c r="MMH141" s="38"/>
      <c r="MMI141" s="38"/>
      <c r="MMJ141" s="39"/>
      <c r="MMK141" s="40"/>
      <c r="MML141" s="41"/>
      <c r="MMM141" s="41"/>
      <c r="MMN141" s="41"/>
      <c r="MMO141" s="42"/>
      <c r="MMP141" s="41"/>
      <c r="MMQ141" s="43"/>
      <c r="MMR141" s="44"/>
      <c r="MMS141" s="41"/>
      <c r="MMT141" s="41"/>
      <c r="MMU141" s="41"/>
      <c r="MMV141" s="38"/>
      <c r="MMW141" s="38"/>
      <c r="MMX141" s="38"/>
      <c r="MMY141" s="38"/>
      <c r="MMZ141" s="39"/>
      <c r="MNA141" s="40"/>
      <c r="MNB141" s="41"/>
      <c r="MNC141" s="41"/>
      <c r="MND141" s="41"/>
      <c r="MNE141" s="42"/>
      <c r="MNF141" s="41"/>
      <c r="MNG141" s="43"/>
      <c r="MNH141" s="44"/>
      <c r="MNI141" s="41"/>
      <c r="MNJ141" s="41"/>
      <c r="MNK141" s="41"/>
      <c r="MNL141" s="38"/>
      <c r="MNM141" s="38"/>
      <c r="MNN141" s="38"/>
      <c r="MNO141" s="38"/>
      <c r="MNP141" s="39"/>
      <c r="MNQ141" s="40"/>
      <c r="MNR141" s="41"/>
      <c r="MNS141" s="41"/>
      <c r="MNT141" s="41"/>
      <c r="MNU141" s="42"/>
      <c r="MNV141" s="41"/>
      <c r="MNW141" s="43"/>
      <c r="MNX141" s="44"/>
      <c r="MNY141" s="41"/>
      <c r="MNZ141" s="41"/>
      <c r="MOA141" s="41"/>
      <c r="MOB141" s="38"/>
      <c r="MOC141" s="38"/>
      <c r="MOD141" s="38"/>
      <c r="MOE141" s="38"/>
      <c r="MOF141" s="39"/>
      <c r="MOG141" s="40"/>
      <c r="MOH141" s="41"/>
      <c r="MOI141" s="41"/>
      <c r="MOJ141" s="41"/>
      <c r="MOK141" s="42"/>
      <c r="MOL141" s="41"/>
      <c r="MOM141" s="43"/>
      <c r="MON141" s="44"/>
      <c r="MOO141" s="41"/>
      <c r="MOP141" s="41"/>
      <c r="MOQ141" s="41"/>
      <c r="MOR141" s="38"/>
      <c r="MOS141" s="38"/>
      <c r="MOT141" s="38"/>
      <c r="MOU141" s="38"/>
      <c r="MOV141" s="39"/>
      <c r="MOW141" s="40"/>
      <c r="MOX141" s="41"/>
      <c r="MOY141" s="41"/>
      <c r="MOZ141" s="41"/>
      <c r="MPA141" s="42"/>
      <c r="MPB141" s="41"/>
      <c r="MPC141" s="43"/>
      <c r="MPD141" s="44"/>
      <c r="MPE141" s="41"/>
      <c r="MPF141" s="41"/>
      <c r="MPG141" s="41"/>
      <c r="MPH141" s="38"/>
      <c r="MPI141" s="38"/>
      <c r="MPJ141" s="38"/>
      <c r="MPK141" s="38"/>
      <c r="MPL141" s="39"/>
      <c r="MPM141" s="40"/>
      <c r="MPN141" s="41"/>
      <c r="MPO141" s="41"/>
      <c r="MPP141" s="41"/>
      <c r="MPQ141" s="42"/>
      <c r="MPR141" s="41"/>
      <c r="MPS141" s="43"/>
      <c r="MPT141" s="44"/>
      <c r="MPU141" s="41"/>
      <c r="MPV141" s="41"/>
      <c r="MPW141" s="41"/>
      <c r="MPX141" s="38"/>
      <c r="MPY141" s="38"/>
      <c r="MPZ141" s="38"/>
      <c r="MQA141" s="38"/>
      <c r="MQB141" s="39"/>
      <c r="MQC141" s="40"/>
      <c r="MQD141" s="41"/>
      <c r="MQE141" s="41"/>
      <c r="MQF141" s="41"/>
      <c r="MQG141" s="42"/>
      <c r="MQH141" s="41"/>
      <c r="MQI141" s="43"/>
      <c r="MQJ141" s="44"/>
      <c r="MQK141" s="41"/>
      <c r="MQL141" s="41"/>
      <c r="MQM141" s="41"/>
      <c r="MQN141" s="38"/>
      <c r="MQO141" s="38"/>
      <c r="MQP141" s="38"/>
      <c r="MQQ141" s="38"/>
      <c r="MQR141" s="39"/>
      <c r="MQS141" s="40"/>
      <c r="MQT141" s="41"/>
      <c r="MQU141" s="41"/>
      <c r="MQV141" s="41"/>
      <c r="MQW141" s="42"/>
      <c r="MQX141" s="41"/>
      <c r="MQY141" s="43"/>
      <c r="MQZ141" s="44"/>
      <c r="MRA141" s="41"/>
      <c r="MRB141" s="41"/>
      <c r="MRC141" s="41"/>
      <c r="MRD141" s="38"/>
      <c r="MRE141" s="38"/>
      <c r="MRF141" s="38"/>
      <c r="MRG141" s="38"/>
      <c r="MRH141" s="39"/>
      <c r="MRI141" s="40"/>
      <c r="MRJ141" s="41"/>
      <c r="MRK141" s="41"/>
      <c r="MRL141" s="41"/>
      <c r="MRM141" s="42"/>
      <c r="MRN141" s="41"/>
      <c r="MRO141" s="43"/>
      <c r="MRP141" s="44"/>
      <c r="MRQ141" s="41"/>
      <c r="MRR141" s="41"/>
      <c r="MRS141" s="41"/>
      <c r="MRT141" s="38"/>
      <c r="MRU141" s="38"/>
      <c r="MRV141" s="38"/>
      <c r="MRW141" s="38"/>
      <c r="MRX141" s="39"/>
      <c r="MRY141" s="40"/>
      <c r="MRZ141" s="41"/>
      <c r="MSA141" s="41"/>
      <c r="MSB141" s="41"/>
      <c r="MSC141" s="42"/>
      <c r="MSD141" s="41"/>
      <c r="MSE141" s="43"/>
      <c r="MSF141" s="44"/>
      <c r="MSG141" s="41"/>
      <c r="MSH141" s="41"/>
      <c r="MSI141" s="41"/>
      <c r="MSJ141" s="38"/>
      <c r="MSK141" s="38"/>
      <c r="MSL141" s="38"/>
      <c r="MSM141" s="38"/>
      <c r="MSN141" s="39"/>
      <c r="MSO141" s="40"/>
      <c r="MSP141" s="41"/>
      <c r="MSQ141" s="41"/>
      <c r="MSR141" s="41"/>
      <c r="MSS141" s="42"/>
      <c r="MST141" s="41"/>
      <c r="MSU141" s="43"/>
      <c r="MSV141" s="44"/>
      <c r="MSW141" s="41"/>
      <c r="MSX141" s="41"/>
      <c r="MSY141" s="41"/>
      <c r="MSZ141" s="38"/>
      <c r="MTA141" s="38"/>
      <c r="MTB141" s="38"/>
      <c r="MTC141" s="38"/>
      <c r="MTD141" s="39"/>
      <c r="MTE141" s="40"/>
      <c r="MTF141" s="41"/>
      <c r="MTG141" s="41"/>
      <c r="MTH141" s="41"/>
      <c r="MTI141" s="42"/>
      <c r="MTJ141" s="41"/>
      <c r="MTK141" s="43"/>
      <c r="MTL141" s="44"/>
      <c r="MTM141" s="41"/>
      <c r="MTN141" s="41"/>
      <c r="MTO141" s="41"/>
      <c r="MTP141" s="38"/>
      <c r="MTQ141" s="38"/>
      <c r="MTR141" s="38"/>
      <c r="MTS141" s="38"/>
      <c r="MTT141" s="39"/>
      <c r="MTU141" s="40"/>
      <c r="MTV141" s="41"/>
      <c r="MTW141" s="41"/>
      <c r="MTX141" s="41"/>
      <c r="MTY141" s="42"/>
      <c r="MTZ141" s="41"/>
      <c r="MUA141" s="43"/>
      <c r="MUB141" s="44"/>
      <c r="MUC141" s="41"/>
      <c r="MUD141" s="41"/>
      <c r="MUE141" s="41"/>
      <c r="MUF141" s="38"/>
      <c r="MUG141" s="38"/>
      <c r="MUH141" s="38"/>
      <c r="MUI141" s="38"/>
      <c r="MUJ141" s="39"/>
      <c r="MUK141" s="40"/>
      <c r="MUL141" s="41"/>
      <c r="MUM141" s="41"/>
      <c r="MUN141" s="41"/>
      <c r="MUO141" s="42"/>
      <c r="MUP141" s="41"/>
      <c r="MUQ141" s="43"/>
      <c r="MUR141" s="44"/>
      <c r="MUS141" s="41"/>
      <c r="MUT141" s="41"/>
      <c r="MUU141" s="41"/>
      <c r="MUV141" s="38"/>
      <c r="MUW141" s="38"/>
      <c r="MUX141" s="38"/>
      <c r="MUY141" s="38"/>
      <c r="MUZ141" s="39"/>
      <c r="MVA141" s="40"/>
      <c r="MVB141" s="41"/>
      <c r="MVC141" s="41"/>
      <c r="MVD141" s="41"/>
      <c r="MVE141" s="42"/>
      <c r="MVF141" s="41"/>
      <c r="MVG141" s="43"/>
      <c r="MVH141" s="44"/>
      <c r="MVI141" s="41"/>
      <c r="MVJ141" s="41"/>
      <c r="MVK141" s="41"/>
      <c r="MVL141" s="38"/>
      <c r="MVM141" s="38"/>
      <c r="MVN141" s="38"/>
      <c r="MVO141" s="38"/>
      <c r="MVP141" s="39"/>
      <c r="MVQ141" s="40"/>
      <c r="MVR141" s="41"/>
      <c r="MVS141" s="41"/>
      <c r="MVT141" s="41"/>
      <c r="MVU141" s="42"/>
      <c r="MVV141" s="41"/>
      <c r="MVW141" s="43"/>
      <c r="MVX141" s="44"/>
      <c r="MVY141" s="41"/>
      <c r="MVZ141" s="41"/>
      <c r="MWA141" s="41"/>
      <c r="MWB141" s="38"/>
      <c r="MWC141" s="38"/>
      <c r="MWD141" s="38"/>
      <c r="MWE141" s="38"/>
      <c r="MWF141" s="39"/>
      <c r="MWG141" s="40"/>
      <c r="MWH141" s="41"/>
      <c r="MWI141" s="41"/>
      <c r="MWJ141" s="41"/>
      <c r="MWK141" s="42"/>
      <c r="MWL141" s="41"/>
      <c r="MWM141" s="43"/>
      <c r="MWN141" s="44"/>
      <c r="MWO141" s="41"/>
      <c r="MWP141" s="41"/>
      <c r="MWQ141" s="41"/>
      <c r="MWR141" s="38"/>
      <c r="MWS141" s="38"/>
      <c r="MWT141" s="38"/>
      <c r="MWU141" s="38"/>
      <c r="MWV141" s="39"/>
      <c r="MWW141" s="40"/>
      <c r="MWX141" s="41"/>
      <c r="MWY141" s="41"/>
      <c r="MWZ141" s="41"/>
      <c r="MXA141" s="42"/>
      <c r="MXB141" s="41"/>
      <c r="MXC141" s="43"/>
      <c r="MXD141" s="44"/>
      <c r="MXE141" s="41"/>
      <c r="MXF141" s="41"/>
      <c r="MXG141" s="41"/>
      <c r="MXH141" s="38"/>
      <c r="MXI141" s="38"/>
      <c r="MXJ141" s="38"/>
      <c r="MXK141" s="38"/>
      <c r="MXL141" s="39"/>
      <c r="MXM141" s="40"/>
      <c r="MXN141" s="41"/>
      <c r="MXO141" s="41"/>
      <c r="MXP141" s="41"/>
      <c r="MXQ141" s="42"/>
      <c r="MXR141" s="41"/>
      <c r="MXS141" s="43"/>
      <c r="MXT141" s="44"/>
      <c r="MXU141" s="41"/>
      <c r="MXV141" s="41"/>
      <c r="MXW141" s="41"/>
      <c r="MXX141" s="38"/>
      <c r="MXY141" s="38"/>
      <c r="MXZ141" s="38"/>
      <c r="MYA141" s="38"/>
      <c r="MYB141" s="39"/>
      <c r="MYC141" s="40"/>
      <c r="MYD141" s="41"/>
      <c r="MYE141" s="41"/>
      <c r="MYF141" s="41"/>
      <c r="MYG141" s="42"/>
      <c r="MYH141" s="41"/>
      <c r="MYI141" s="43"/>
      <c r="MYJ141" s="44"/>
      <c r="MYK141" s="41"/>
      <c r="MYL141" s="41"/>
      <c r="MYM141" s="41"/>
      <c r="MYN141" s="38"/>
      <c r="MYO141" s="38"/>
      <c r="MYP141" s="38"/>
      <c r="MYQ141" s="38"/>
      <c r="MYR141" s="39"/>
      <c r="MYS141" s="40"/>
      <c r="MYT141" s="41"/>
      <c r="MYU141" s="41"/>
      <c r="MYV141" s="41"/>
      <c r="MYW141" s="42"/>
      <c r="MYX141" s="41"/>
      <c r="MYY141" s="43"/>
      <c r="MYZ141" s="44"/>
      <c r="MZA141" s="41"/>
      <c r="MZB141" s="41"/>
      <c r="MZC141" s="41"/>
      <c r="MZD141" s="38"/>
      <c r="MZE141" s="38"/>
      <c r="MZF141" s="38"/>
      <c r="MZG141" s="38"/>
      <c r="MZH141" s="39"/>
      <c r="MZI141" s="40"/>
      <c r="MZJ141" s="41"/>
      <c r="MZK141" s="41"/>
      <c r="MZL141" s="41"/>
      <c r="MZM141" s="42"/>
      <c r="MZN141" s="41"/>
      <c r="MZO141" s="43"/>
      <c r="MZP141" s="44"/>
      <c r="MZQ141" s="41"/>
      <c r="MZR141" s="41"/>
      <c r="MZS141" s="41"/>
      <c r="MZT141" s="38"/>
      <c r="MZU141" s="38"/>
      <c r="MZV141" s="38"/>
      <c r="MZW141" s="38"/>
      <c r="MZX141" s="39"/>
      <c r="MZY141" s="40"/>
      <c r="MZZ141" s="41"/>
      <c r="NAA141" s="41"/>
      <c r="NAB141" s="41"/>
      <c r="NAC141" s="42"/>
      <c r="NAD141" s="41"/>
      <c r="NAE141" s="43"/>
      <c r="NAF141" s="44"/>
      <c r="NAG141" s="41"/>
      <c r="NAH141" s="41"/>
      <c r="NAI141" s="41"/>
      <c r="NAJ141" s="38"/>
      <c r="NAK141" s="38"/>
      <c r="NAL141" s="38"/>
      <c r="NAM141" s="38"/>
      <c r="NAN141" s="39"/>
      <c r="NAO141" s="40"/>
      <c r="NAP141" s="41"/>
      <c r="NAQ141" s="41"/>
      <c r="NAR141" s="41"/>
      <c r="NAS141" s="42"/>
      <c r="NAT141" s="41"/>
      <c r="NAU141" s="43"/>
      <c r="NAV141" s="44"/>
      <c r="NAW141" s="41"/>
      <c r="NAX141" s="41"/>
      <c r="NAY141" s="41"/>
      <c r="NAZ141" s="38"/>
      <c r="NBA141" s="38"/>
      <c r="NBB141" s="38"/>
      <c r="NBC141" s="38"/>
      <c r="NBD141" s="39"/>
      <c r="NBE141" s="40"/>
      <c r="NBF141" s="41"/>
      <c r="NBG141" s="41"/>
      <c r="NBH141" s="41"/>
      <c r="NBI141" s="42"/>
      <c r="NBJ141" s="41"/>
      <c r="NBK141" s="43"/>
      <c r="NBL141" s="44"/>
      <c r="NBM141" s="41"/>
      <c r="NBN141" s="41"/>
      <c r="NBO141" s="41"/>
      <c r="NBP141" s="38"/>
      <c r="NBQ141" s="38"/>
      <c r="NBR141" s="38"/>
      <c r="NBS141" s="38"/>
      <c r="NBT141" s="39"/>
      <c r="NBU141" s="40"/>
      <c r="NBV141" s="41"/>
      <c r="NBW141" s="41"/>
      <c r="NBX141" s="41"/>
      <c r="NBY141" s="42"/>
      <c r="NBZ141" s="41"/>
      <c r="NCA141" s="43"/>
      <c r="NCB141" s="44"/>
      <c r="NCC141" s="41"/>
      <c r="NCD141" s="41"/>
      <c r="NCE141" s="41"/>
      <c r="NCF141" s="38"/>
      <c r="NCG141" s="38"/>
      <c r="NCH141" s="38"/>
      <c r="NCI141" s="38"/>
      <c r="NCJ141" s="39"/>
      <c r="NCK141" s="40"/>
      <c r="NCL141" s="41"/>
      <c r="NCM141" s="41"/>
      <c r="NCN141" s="41"/>
      <c r="NCO141" s="42"/>
      <c r="NCP141" s="41"/>
      <c r="NCQ141" s="43"/>
      <c r="NCR141" s="44"/>
      <c r="NCS141" s="41"/>
      <c r="NCT141" s="41"/>
      <c r="NCU141" s="41"/>
      <c r="NCV141" s="38"/>
      <c r="NCW141" s="38"/>
      <c r="NCX141" s="38"/>
      <c r="NCY141" s="38"/>
      <c r="NCZ141" s="39"/>
      <c r="NDA141" s="40"/>
      <c r="NDB141" s="41"/>
      <c r="NDC141" s="41"/>
      <c r="NDD141" s="41"/>
      <c r="NDE141" s="42"/>
      <c r="NDF141" s="41"/>
      <c r="NDG141" s="43"/>
      <c r="NDH141" s="44"/>
      <c r="NDI141" s="41"/>
      <c r="NDJ141" s="41"/>
      <c r="NDK141" s="41"/>
      <c r="NDL141" s="38"/>
      <c r="NDM141" s="38"/>
      <c r="NDN141" s="38"/>
      <c r="NDO141" s="38"/>
      <c r="NDP141" s="39"/>
      <c r="NDQ141" s="40"/>
      <c r="NDR141" s="41"/>
      <c r="NDS141" s="41"/>
      <c r="NDT141" s="41"/>
      <c r="NDU141" s="42"/>
      <c r="NDV141" s="41"/>
      <c r="NDW141" s="43"/>
      <c r="NDX141" s="44"/>
      <c r="NDY141" s="41"/>
      <c r="NDZ141" s="41"/>
      <c r="NEA141" s="41"/>
      <c r="NEB141" s="38"/>
      <c r="NEC141" s="38"/>
      <c r="NED141" s="38"/>
      <c r="NEE141" s="38"/>
      <c r="NEF141" s="39"/>
      <c r="NEG141" s="40"/>
      <c r="NEH141" s="41"/>
      <c r="NEI141" s="41"/>
      <c r="NEJ141" s="41"/>
      <c r="NEK141" s="42"/>
      <c r="NEL141" s="41"/>
      <c r="NEM141" s="43"/>
      <c r="NEN141" s="44"/>
      <c r="NEO141" s="41"/>
      <c r="NEP141" s="41"/>
      <c r="NEQ141" s="41"/>
      <c r="NER141" s="38"/>
      <c r="NES141" s="38"/>
      <c r="NET141" s="38"/>
      <c r="NEU141" s="38"/>
      <c r="NEV141" s="39"/>
      <c r="NEW141" s="40"/>
      <c r="NEX141" s="41"/>
      <c r="NEY141" s="41"/>
      <c r="NEZ141" s="41"/>
      <c r="NFA141" s="42"/>
      <c r="NFB141" s="41"/>
      <c r="NFC141" s="43"/>
      <c r="NFD141" s="44"/>
      <c r="NFE141" s="41"/>
      <c r="NFF141" s="41"/>
      <c r="NFG141" s="41"/>
      <c r="NFH141" s="38"/>
      <c r="NFI141" s="38"/>
      <c r="NFJ141" s="38"/>
      <c r="NFK141" s="38"/>
      <c r="NFL141" s="39"/>
      <c r="NFM141" s="40"/>
      <c r="NFN141" s="41"/>
      <c r="NFO141" s="41"/>
      <c r="NFP141" s="41"/>
      <c r="NFQ141" s="42"/>
      <c r="NFR141" s="41"/>
      <c r="NFS141" s="43"/>
      <c r="NFT141" s="44"/>
      <c r="NFU141" s="41"/>
      <c r="NFV141" s="41"/>
      <c r="NFW141" s="41"/>
      <c r="NFX141" s="38"/>
      <c r="NFY141" s="38"/>
      <c r="NFZ141" s="38"/>
      <c r="NGA141" s="38"/>
      <c r="NGB141" s="39"/>
      <c r="NGC141" s="40"/>
      <c r="NGD141" s="41"/>
      <c r="NGE141" s="41"/>
      <c r="NGF141" s="41"/>
      <c r="NGG141" s="42"/>
      <c r="NGH141" s="41"/>
      <c r="NGI141" s="43"/>
      <c r="NGJ141" s="44"/>
      <c r="NGK141" s="41"/>
      <c r="NGL141" s="41"/>
      <c r="NGM141" s="41"/>
      <c r="NGN141" s="38"/>
      <c r="NGO141" s="38"/>
      <c r="NGP141" s="38"/>
      <c r="NGQ141" s="38"/>
      <c r="NGR141" s="39"/>
      <c r="NGS141" s="40"/>
      <c r="NGT141" s="41"/>
      <c r="NGU141" s="41"/>
      <c r="NGV141" s="41"/>
      <c r="NGW141" s="42"/>
      <c r="NGX141" s="41"/>
      <c r="NGY141" s="43"/>
      <c r="NGZ141" s="44"/>
      <c r="NHA141" s="41"/>
      <c r="NHB141" s="41"/>
      <c r="NHC141" s="41"/>
      <c r="NHD141" s="38"/>
      <c r="NHE141" s="38"/>
      <c r="NHF141" s="38"/>
      <c r="NHG141" s="38"/>
      <c r="NHH141" s="39"/>
      <c r="NHI141" s="40"/>
      <c r="NHJ141" s="41"/>
      <c r="NHK141" s="41"/>
      <c r="NHL141" s="41"/>
      <c r="NHM141" s="42"/>
      <c r="NHN141" s="41"/>
      <c r="NHO141" s="43"/>
      <c r="NHP141" s="44"/>
      <c r="NHQ141" s="41"/>
      <c r="NHR141" s="41"/>
      <c r="NHS141" s="41"/>
      <c r="NHT141" s="38"/>
      <c r="NHU141" s="38"/>
      <c r="NHV141" s="38"/>
      <c r="NHW141" s="38"/>
      <c r="NHX141" s="39"/>
      <c r="NHY141" s="40"/>
      <c r="NHZ141" s="41"/>
      <c r="NIA141" s="41"/>
      <c r="NIB141" s="41"/>
      <c r="NIC141" s="42"/>
      <c r="NID141" s="41"/>
      <c r="NIE141" s="43"/>
      <c r="NIF141" s="44"/>
      <c r="NIG141" s="41"/>
      <c r="NIH141" s="41"/>
      <c r="NII141" s="41"/>
      <c r="NIJ141" s="38"/>
      <c r="NIK141" s="38"/>
      <c r="NIL141" s="38"/>
      <c r="NIM141" s="38"/>
      <c r="NIN141" s="39"/>
      <c r="NIO141" s="40"/>
      <c r="NIP141" s="41"/>
      <c r="NIQ141" s="41"/>
      <c r="NIR141" s="41"/>
      <c r="NIS141" s="42"/>
      <c r="NIT141" s="41"/>
      <c r="NIU141" s="43"/>
      <c r="NIV141" s="44"/>
      <c r="NIW141" s="41"/>
      <c r="NIX141" s="41"/>
      <c r="NIY141" s="41"/>
      <c r="NIZ141" s="38"/>
      <c r="NJA141" s="38"/>
      <c r="NJB141" s="38"/>
      <c r="NJC141" s="38"/>
      <c r="NJD141" s="39"/>
      <c r="NJE141" s="40"/>
      <c r="NJF141" s="41"/>
      <c r="NJG141" s="41"/>
      <c r="NJH141" s="41"/>
      <c r="NJI141" s="42"/>
      <c r="NJJ141" s="41"/>
      <c r="NJK141" s="43"/>
      <c r="NJL141" s="44"/>
      <c r="NJM141" s="41"/>
      <c r="NJN141" s="41"/>
      <c r="NJO141" s="41"/>
      <c r="NJP141" s="38"/>
      <c r="NJQ141" s="38"/>
      <c r="NJR141" s="38"/>
      <c r="NJS141" s="38"/>
      <c r="NJT141" s="39"/>
      <c r="NJU141" s="40"/>
      <c r="NJV141" s="41"/>
      <c r="NJW141" s="41"/>
      <c r="NJX141" s="41"/>
      <c r="NJY141" s="42"/>
      <c r="NJZ141" s="41"/>
      <c r="NKA141" s="43"/>
      <c r="NKB141" s="44"/>
      <c r="NKC141" s="41"/>
      <c r="NKD141" s="41"/>
      <c r="NKE141" s="41"/>
      <c r="NKF141" s="38"/>
      <c r="NKG141" s="38"/>
      <c r="NKH141" s="38"/>
      <c r="NKI141" s="38"/>
      <c r="NKJ141" s="39"/>
      <c r="NKK141" s="40"/>
      <c r="NKL141" s="41"/>
      <c r="NKM141" s="41"/>
      <c r="NKN141" s="41"/>
      <c r="NKO141" s="42"/>
      <c r="NKP141" s="41"/>
      <c r="NKQ141" s="43"/>
      <c r="NKR141" s="44"/>
      <c r="NKS141" s="41"/>
      <c r="NKT141" s="41"/>
      <c r="NKU141" s="41"/>
      <c r="NKV141" s="38"/>
      <c r="NKW141" s="38"/>
      <c r="NKX141" s="38"/>
      <c r="NKY141" s="38"/>
      <c r="NKZ141" s="39"/>
      <c r="NLA141" s="40"/>
      <c r="NLB141" s="41"/>
      <c r="NLC141" s="41"/>
      <c r="NLD141" s="41"/>
      <c r="NLE141" s="42"/>
      <c r="NLF141" s="41"/>
      <c r="NLG141" s="43"/>
      <c r="NLH141" s="44"/>
      <c r="NLI141" s="41"/>
      <c r="NLJ141" s="41"/>
      <c r="NLK141" s="41"/>
      <c r="NLL141" s="38"/>
      <c r="NLM141" s="38"/>
      <c r="NLN141" s="38"/>
      <c r="NLO141" s="38"/>
      <c r="NLP141" s="39"/>
      <c r="NLQ141" s="40"/>
      <c r="NLR141" s="41"/>
      <c r="NLS141" s="41"/>
      <c r="NLT141" s="41"/>
      <c r="NLU141" s="42"/>
      <c r="NLV141" s="41"/>
      <c r="NLW141" s="43"/>
      <c r="NLX141" s="44"/>
      <c r="NLY141" s="41"/>
      <c r="NLZ141" s="41"/>
      <c r="NMA141" s="41"/>
      <c r="NMB141" s="38"/>
      <c r="NMC141" s="38"/>
      <c r="NMD141" s="38"/>
      <c r="NME141" s="38"/>
      <c r="NMF141" s="39"/>
      <c r="NMG141" s="40"/>
      <c r="NMH141" s="41"/>
      <c r="NMI141" s="41"/>
      <c r="NMJ141" s="41"/>
      <c r="NMK141" s="42"/>
      <c r="NML141" s="41"/>
      <c r="NMM141" s="43"/>
      <c r="NMN141" s="44"/>
      <c r="NMO141" s="41"/>
      <c r="NMP141" s="41"/>
      <c r="NMQ141" s="41"/>
      <c r="NMR141" s="38"/>
      <c r="NMS141" s="38"/>
      <c r="NMT141" s="38"/>
      <c r="NMU141" s="38"/>
      <c r="NMV141" s="39"/>
      <c r="NMW141" s="40"/>
      <c r="NMX141" s="41"/>
      <c r="NMY141" s="41"/>
      <c r="NMZ141" s="41"/>
      <c r="NNA141" s="42"/>
      <c r="NNB141" s="41"/>
      <c r="NNC141" s="43"/>
      <c r="NND141" s="44"/>
      <c r="NNE141" s="41"/>
      <c r="NNF141" s="41"/>
      <c r="NNG141" s="41"/>
      <c r="NNH141" s="38"/>
      <c r="NNI141" s="38"/>
      <c r="NNJ141" s="38"/>
      <c r="NNK141" s="38"/>
      <c r="NNL141" s="39"/>
      <c r="NNM141" s="40"/>
      <c r="NNN141" s="41"/>
      <c r="NNO141" s="41"/>
      <c r="NNP141" s="41"/>
      <c r="NNQ141" s="42"/>
      <c r="NNR141" s="41"/>
      <c r="NNS141" s="43"/>
      <c r="NNT141" s="44"/>
      <c r="NNU141" s="41"/>
      <c r="NNV141" s="41"/>
      <c r="NNW141" s="41"/>
      <c r="NNX141" s="38"/>
      <c r="NNY141" s="38"/>
      <c r="NNZ141" s="38"/>
      <c r="NOA141" s="38"/>
      <c r="NOB141" s="39"/>
      <c r="NOC141" s="40"/>
      <c r="NOD141" s="41"/>
      <c r="NOE141" s="41"/>
      <c r="NOF141" s="41"/>
      <c r="NOG141" s="42"/>
      <c r="NOH141" s="41"/>
      <c r="NOI141" s="43"/>
      <c r="NOJ141" s="44"/>
      <c r="NOK141" s="41"/>
      <c r="NOL141" s="41"/>
      <c r="NOM141" s="41"/>
      <c r="NON141" s="38"/>
      <c r="NOO141" s="38"/>
      <c r="NOP141" s="38"/>
      <c r="NOQ141" s="38"/>
      <c r="NOR141" s="39"/>
      <c r="NOS141" s="40"/>
      <c r="NOT141" s="41"/>
      <c r="NOU141" s="41"/>
      <c r="NOV141" s="41"/>
      <c r="NOW141" s="42"/>
      <c r="NOX141" s="41"/>
      <c r="NOY141" s="43"/>
      <c r="NOZ141" s="44"/>
      <c r="NPA141" s="41"/>
      <c r="NPB141" s="41"/>
      <c r="NPC141" s="41"/>
      <c r="NPD141" s="38"/>
      <c r="NPE141" s="38"/>
      <c r="NPF141" s="38"/>
      <c r="NPG141" s="38"/>
      <c r="NPH141" s="39"/>
      <c r="NPI141" s="40"/>
      <c r="NPJ141" s="41"/>
      <c r="NPK141" s="41"/>
      <c r="NPL141" s="41"/>
      <c r="NPM141" s="42"/>
      <c r="NPN141" s="41"/>
      <c r="NPO141" s="43"/>
      <c r="NPP141" s="44"/>
      <c r="NPQ141" s="41"/>
      <c r="NPR141" s="41"/>
      <c r="NPS141" s="41"/>
      <c r="NPT141" s="38"/>
      <c r="NPU141" s="38"/>
      <c r="NPV141" s="38"/>
      <c r="NPW141" s="38"/>
      <c r="NPX141" s="39"/>
      <c r="NPY141" s="40"/>
      <c r="NPZ141" s="41"/>
      <c r="NQA141" s="41"/>
      <c r="NQB141" s="41"/>
      <c r="NQC141" s="42"/>
      <c r="NQD141" s="41"/>
      <c r="NQE141" s="43"/>
      <c r="NQF141" s="44"/>
      <c r="NQG141" s="41"/>
      <c r="NQH141" s="41"/>
      <c r="NQI141" s="41"/>
      <c r="NQJ141" s="38"/>
      <c r="NQK141" s="38"/>
      <c r="NQL141" s="38"/>
      <c r="NQM141" s="38"/>
      <c r="NQN141" s="39"/>
      <c r="NQO141" s="40"/>
      <c r="NQP141" s="41"/>
      <c r="NQQ141" s="41"/>
      <c r="NQR141" s="41"/>
      <c r="NQS141" s="42"/>
      <c r="NQT141" s="41"/>
      <c r="NQU141" s="43"/>
      <c r="NQV141" s="44"/>
      <c r="NQW141" s="41"/>
      <c r="NQX141" s="41"/>
      <c r="NQY141" s="41"/>
      <c r="NQZ141" s="38"/>
      <c r="NRA141" s="38"/>
      <c r="NRB141" s="38"/>
      <c r="NRC141" s="38"/>
      <c r="NRD141" s="39"/>
      <c r="NRE141" s="40"/>
      <c r="NRF141" s="41"/>
      <c r="NRG141" s="41"/>
      <c r="NRH141" s="41"/>
      <c r="NRI141" s="42"/>
      <c r="NRJ141" s="41"/>
      <c r="NRK141" s="43"/>
      <c r="NRL141" s="44"/>
      <c r="NRM141" s="41"/>
      <c r="NRN141" s="41"/>
      <c r="NRO141" s="41"/>
      <c r="NRP141" s="38"/>
      <c r="NRQ141" s="38"/>
      <c r="NRR141" s="38"/>
      <c r="NRS141" s="38"/>
      <c r="NRT141" s="39"/>
      <c r="NRU141" s="40"/>
      <c r="NRV141" s="41"/>
      <c r="NRW141" s="41"/>
      <c r="NRX141" s="41"/>
      <c r="NRY141" s="42"/>
      <c r="NRZ141" s="41"/>
      <c r="NSA141" s="43"/>
      <c r="NSB141" s="44"/>
      <c r="NSC141" s="41"/>
      <c r="NSD141" s="41"/>
      <c r="NSE141" s="41"/>
      <c r="NSF141" s="38"/>
      <c r="NSG141" s="38"/>
      <c r="NSH141" s="38"/>
      <c r="NSI141" s="38"/>
      <c r="NSJ141" s="39"/>
      <c r="NSK141" s="40"/>
      <c r="NSL141" s="41"/>
      <c r="NSM141" s="41"/>
      <c r="NSN141" s="41"/>
      <c r="NSO141" s="42"/>
      <c r="NSP141" s="41"/>
      <c r="NSQ141" s="43"/>
      <c r="NSR141" s="44"/>
      <c r="NSS141" s="41"/>
      <c r="NST141" s="41"/>
      <c r="NSU141" s="41"/>
      <c r="NSV141" s="38"/>
      <c r="NSW141" s="38"/>
      <c r="NSX141" s="38"/>
      <c r="NSY141" s="38"/>
      <c r="NSZ141" s="39"/>
      <c r="NTA141" s="40"/>
      <c r="NTB141" s="41"/>
      <c r="NTC141" s="41"/>
      <c r="NTD141" s="41"/>
      <c r="NTE141" s="42"/>
      <c r="NTF141" s="41"/>
      <c r="NTG141" s="43"/>
      <c r="NTH141" s="44"/>
      <c r="NTI141" s="41"/>
      <c r="NTJ141" s="41"/>
      <c r="NTK141" s="41"/>
      <c r="NTL141" s="38"/>
      <c r="NTM141" s="38"/>
      <c r="NTN141" s="38"/>
      <c r="NTO141" s="38"/>
      <c r="NTP141" s="39"/>
      <c r="NTQ141" s="40"/>
      <c r="NTR141" s="41"/>
      <c r="NTS141" s="41"/>
      <c r="NTT141" s="41"/>
      <c r="NTU141" s="42"/>
      <c r="NTV141" s="41"/>
      <c r="NTW141" s="43"/>
      <c r="NTX141" s="44"/>
      <c r="NTY141" s="41"/>
      <c r="NTZ141" s="41"/>
      <c r="NUA141" s="41"/>
      <c r="NUB141" s="38"/>
      <c r="NUC141" s="38"/>
      <c r="NUD141" s="38"/>
      <c r="NUE141" s="38"/>
      <c r="NUF141" s="39"/>
      <c r="NUG141" s="40"/>
      <c r="NUH141" s="41"/>
      <c r="NUI141" s="41"/>
      <c r="NUJ141" s="41"/>
      <c r="NUK141" s="42"/>
      <c r="NUL141" s="41"/>
      <c r="NUM141" s="43"/>
      <c r="NUN141" s="44"/>
      <c r="NUO141" s="41"/>
      <c r="NUP141" s="41"/>
      <c r="NUQ141" s="41"/>
      <c r="NUR141" s="38"/>
      <c r="NUS141" s="38"/>
      <c r="NUT141" s="38"/>
      <c r="NUU141" s="38"/>
      <c r="NUV141" s="39"/>
      <c r="NUW141" s="40"/>
      <c r="NUX141" s="41"/>
      <c r="NUY141" s="41"/>
      <c r="NUZ141" s="41"/>
      <c r="NVA141" s="42"/>
      <c r="NVB141" s="41"/>
      <c r="NVC141" s="43"/>
      <c r="NVD141" s="44"/>
      <c r="NVE141" s="41"/>
      <c r="NVF141" s="41"/>
      <c r="NVG141" s="41"/>
      <c r="NVH141" s="38"/>
      <c r="NVI141" s="38"/>
      <c r="NVJ141" s="38"/>
      <c r="NVK141" s="38"/>
      <c r="NVL141" s="39"/>
      <c r="NVM141" s="40"/>
      <c r="NVN141" s="41"/>
      <c r="NVO141" s="41"/>
      <c r="NVP141" s="41"/>
      <c r="NVQ141" s="42"/>
      <c r="NVR141" s="41"/>
      <c r="NVS141" s="43"/>
      <c r="NVT141" s="44"/>
      <c r="NVU141" s="41"/>
      <c r="NVV141" s="41"/>
      <c r="NVW141" s="41"/>
      <c r="NVX141" s="38"/>
      <c r="NVY141" s="38"/>
      <c r="NVZ141" s="38"/>
      <c r="NWA141" s="38"/>
      <c r="NWB141" s="39"/>
      <c r="NWC141" s="40"/>
      <c r="NWD141" s="41"/>
      <c r="NWE141" s="41"/>
      <c r="NWF141" s="41"/>
      <c r="NWG141" s="42"/>
      <c r="NWH141" s="41"/>
      <c r="NWI141" s="43"/>
      <c r="NWJ141" s="44"/>
      <c r="NWK141" s="41"/>
      <c r="NWL141" s="41"/>
      <c r="NWM141" s="41"/>
      <c r="NWN141" s="38"/>
      <c r="NWO141" s="38"/>
      <c r="NWP141" s="38"/>
      <c r="NWQ141" s="38"/>
      <c r="NWR141" s="39"/>
      <c r="NWS141" s="40"/>
      <c r="NWT141" s="41"/>
      <c r="NWU141" s="41"/>
      <c r="NWV141" s="41"/>
      <c r="NWW141" s="42"/>
      <c r="NWX141" s="41"/>
      <c r="NWY141" s="43"/>
      <c r="NWZ141" s="44"/>
      <c r="NXA141" s="41"/>
      <c r="NXB141" s="41"/>
      <c r="NXC141" s="41"/>
      <c r="NXD141" s="38"/>
      <c r="NXE141" s="38"/>
      <c r="NXF141" s="38"/>
      <c r="NXG141" s="38"/>
      <c r="NXH141" s="39"/>
      <c r="NXI141" s="40"/>
      <c r="NXJ141" s="41"/>
      <c r="NXK141" s="41"/>
      <c r="NXL141" s="41"/>
      <c r="NXM141" s="42"/>
      <c r="NXN141" s="41"/>
      <c r="NXO141" s="43"/>
      <c r="NXP141" s="44"/>
      <c r="NXQ141" s="41"/>
      <c r="NXR141" s="41"/>
      <c r="NXS141" s="41"/>
      <c r="NXT141" s="38"/>
      <c r="NXU141" s="38"/>
      <c r="NXV141" s="38"/>
      <c r="NXW141" s="38"/>
      <c r="NXX141" s="39"/>
      <c r="NXY141" s="40"/>
      <c r="NXZ141" s="41"/>
      <c r="NYA141" s="41"/>
      <c r="NYB141" s="41"/>
      <c r="NYC141" s="42"/>
      <c r="NYD141" s="41"/>
      <c r="NYE141" s="43"/>
      <c r="NYF141" s="44"/>
      <c r="NYG141" s="41"/>
      <c r="NYH141" s="41"/>
      <c r="NYI141" s="41"/>
      <c r="NYJ141" s="38"/>
      <c r="NYK141" s="38"/>
      <c r="NYL141" s="38"/>
      <c r="NYM141" s="38"/>
      <c r="NYN141" s="39"/>
      <c r="NYO141" s="40"/>
      <c r="NYP141" s="41"/>
      <c r="NYQ141" s="41"/>
      <c r="NYR141" s="41"/>
      <c r="NYS141" s="42"/>
      <c r="NYT141" s="41"/>
      <c r="NYU141" s="43"/>
      <c r="NYV141" s="44"/>
      <c r="NYW141" s="41"/>
      <c r="NYX141" s="41"/>
      <c r="NYY141" s="41"/>
      <c r="NYZ141" s="38"/>
      <c r="NZA141" s="38"/>
      <c r="NZB141" s="38"/>
      <c r="NZC141" s="38"/>
      <c r="NZD141" s="39"/>
      <c r="NZE141" s="40"/>
      <c r="NZF141" s="41"/>
      <c r="NZG141" s="41"/>
      <c r="NZH141" s="41"/>
      <c r="NZI141" s="42"/>
      <c r="NZJ141" s="41"/>
      <c r="NZK141" s="43"/>
      <c r="NZL141" s="44"/>
      <c r="NZM141" s="41"/>
      <c r="NZN141" s="41"/>
      <c r="NZO141" s="41"/>
      <c r="NZP141" s="38"/>
      <c r="NZQ141" s="38"/>
      <c r="NZR141" s="38"/>
      <c r="NZS141" s="38"/>
      <c r="NZT141" s="39"/>
      <c r="NZU141" s="40"/>
      <c r="NZV141" s="41"/>
      <c r="NZW141" s="41"/>
      <c r="NZX141" s="41"/>
      <c r="NZY141" s="42"/>
      <c r="NZZ141" s="41"/>
      <c r="OAA141" s="43"/>
      <c r="OAB141" s="44"/>
      <c r="OAC141" s="41"/>
      <c r="OAD141" s="41"/>
      <c r="OAE141" s="41"/>
      <c r="OAF141" s="38"/>
      <c r="OAG141" s="38"/>
      <c r="OAH141" s="38"/>
      <c r="OAI141" s="38"/>
      <c r="OAJ141" s="39"/>
      <c r="OAK141" s="40"/>
      <c r="OAL141" s="41"/>
      <c r="OAM141" s="41"/>
      <c r="OAN141" s="41"/>
      <c r="OAO141" s="42"/>
      <c r="OAP141" s="41"/>
      <c r="OAQ141" s="43"/>
      <c r="OAR141" s="44"/>
      <c r="OAS141" s="41"/>
      <c r="OAT141" s="41"/>
      <c r="OAU141" s="41"/>
      <c r="OAV141" s="38"/>
      <c r="OAW141" s="38"/>
      <c r="OAX141" s="38"/>
      <c r="OAY141" s="38"/>
      <c r="OAZ141" s="39"/>
      <c r="OBA141" s="40"/>
      <c r="OBB141" s="41"/>
      <c r="OBC141" s="41"/>
      <c r="OBD141" s="41"/>
      <c r="OBE141" s="42"/>
      <c r="OBF141" s="41"/>
      <c r="OBG141" s="43"/>
      <c r="OBH141" s="44"/>
      <c r="OBI141" s="41"/>
      <c r="OBJ141" s="41"/>
      <c r="OBK141" s="41"/>
      <c r="OBL141" s="38"/>
      <c r="OBM141" s="38"/>
      <c r="OBN141" s="38"/>
      <c r="OBO141" s="38"/>
      <c r="OBP141" s="39"/>
      <c r="OBQ141" s="40"/>
      <c r="OBR141" s="41"/>
      <c r="OBS141" s="41"/>
      <c r="OBT141" s="41"/>
      <c r="OBU141" s="42"/>
      <c r="OBV141" s="41"/>
      <c r="OBW141" s="43"/>
      <c r="OBX141" s="44"/>
      <c r="OBY141" s="41"/>
      <c r="OBZ141" s="41"/>
      <c r="OCA141" s="41"/>
      <c r="OCB141" s="38"/>
      <c r="OCC141" s="38"/>
      <c r="OCD141" s="38"/>
      <c r="OCE141" s="38"/>
      <c r="OCF141" s="39"/>
      <c r="OCG141" s="40"/>
      <c r="OCH141" s="41"/>
      <c r="OCI141" s="41"/>
      <c r="OCJ141" s="41"/>
      <c r="OCK141" s="42"/>
      <c r="OCL141" s="41"/>
      <c r="OCM141" s="43"/>
      <c r="OCN141" s="44"/>
      <c r="OCO141" s="41"/>
      <c r="OCP141" s="41"/>
      <c r="OCQ141" s="41"/>
      <c r="OCR141" s="38"/>
      <c r="OCS141" s="38"/>
      <c r="OCT141" s="38"/>
      <c r="OCU141" s="38"/>
      <c r="OCV141" s="39"/>
      <c r="OCW141" s="40"/>
      <c r="OCX141" s="41"/>
      <c r="OCY141" s="41"/>
      <c r="OCZ141" s="41"/>
      <c r="ODA141" s="42"/>
      <c r="ODB141" s="41"/>
      <c r="ODC141" s="43"/>
      <c r="ODD141" s="44"/>
      <c r="ODE141" s="41"/>
      <c r="ODF141" s="41"/>
      <c r="ODG141" s="41"/>
      <c r="ODH141" s="38"/>
      <c r="ODI141" s="38"/>
      <c r="ODJ141" s="38"/>
      <c r="ODK141" s="38"/>
      <c r="ODL141" s="39"/>
      <c r="ODM141" s="40"/>
      <c r="ODN141" s="41"/>
      <c r="ODO141" s="41"/>
      <c r="ODP141" s="41"/>
      <c r="ODQ141" s="42"/>
      <c r="ODR141" s="41"/>
      <c r="ODS141" s="43"/>
      <c r="ODT141" s="44"/>
      <c r="ODU141" s="41"/>
      <c r="ODV141" s="41"/>
      <c r="ODW141" s="41"/>
      <c r="ODX141" s="38"/>
      <c r="ODY141" s="38"/>
      <c r="ODZ141" s="38"/>
      <c r="OEA141" s="38"/>
      <c r="OEB141" s="39"/>
      <c r="OEC141" s="40"/>
      <c r="OED141" s="41"/>
      <c r="OEE141" s="41"/>
      <c r="OEF141" s="41"/>
      <c r="OEG141" s="42"/>
      <c r="OEH141" s="41"/>
      <c r="OEI141" s="43"/>
      <c r="OEJ141" s="44"/>
      <c r="OEK141" s="41"/>
      <c r="OEL141" s="41"/>
      <c r="OEM141" s="41"/>
      <c r="OEN141" s="38"/>
      <c r="OEO141" s="38"/>
      <c r="OEP141" s="38"/>
      <c r="OEQ141" s="38"/>
      <c r="OER141" s="39"/>
      <c r="OES141" s="40"/>
      <c r="OET141" s="41"/>
      <c r="OEU141" s="41"/>
      <c r="OEV141" s="41"/>
      <c r="OEW141" s="42"/>
      <c r="OEX141" s="41"/>
      <c r="OEY141" s="43"/>
      <c r="OEZ141" s="44"/>
      <c r="OFA141" s="41"/>
      <c r="OFB141" s="41"/>
      <c r="OFC141" s="41"/>
      <c r="OFD141" s="38"/>
      <c r="OFE141" s="38"/>
      <c r="OFF141" s="38"/>
      <c r="OFG141" s="38"/>
      <c r="OFH141" s="39"/>
      <c r="OFI141" s="40"/>
      <c r="OFJ141" s="41"/>
      <c r="OFK141" s="41"/>
      <c r="OFL141" s="41"/>
      <c r="OFM141" s="42"/>
      <c r="OFN141" s="41"/>
      <c r="OFO141" s="43"/>
      <c r="OFP141" s="44"/>
      <c r="OFQ141" s="41"/>
      <c r="OFR141" s="41"/>
      <c r="OFS141" s="41"/>
      <c r="OFT141" s="38"/>
      <c r="OFU141" s="38"/>
      <c r="OFV141" s="38"/>
      <c r="OFW141" s="38"/>
      <c r="OFX141" s="39"/>
      <c r="OFY141" s="40"/>
      <c r="OFZ141" s="41"/>
      <c r="OGA141" s="41"/>
      <c r="OGB141" s="41"/>
      <c r="OGC141" s="42"/>
      <c r="OGD141" s="41"/>
      <c r="OGE141" s="43"/>
      <c r="OGF141" s="44"/>
      <c r="OGG141" s="41"/>
      <c r="OGH141" s="41"/>
      <c r="OGI141" s="41"/>
      <c r="OGJ141" s="38"/>
      <c r="OGK141" s="38"/>
      <c r="OGL141" s="38"/>
      <c r="OGM141" s="38"/>
      <c r="OGN141" s="39"/>
      <c r="OGO141" s="40"/>
      <c r="OGP141" s="41"/>
      <c r="OGQ141" s="41"/>
      <c r="OGR141" s="41"/>
      <c r="OGS141" s="42"/>
      <c r="OGT141" s="41"/>
      <c r="OGU141" s="43"/>
      <c r="OGV141" s="44"/>
      <c r="OGW141" s="41"/>
      <c r="OGX141" s="41"/>
      <c r="OGY141" s="41"/>
      <c r="OGZ141" s="38"/>
      <c r="OHA141" s="38"/>
      <c r="OHB141" s="38"/>
      <c r="OHC141" s="38"/>
      <c r="OHD141" s="39"/>
      <c r="OHE141" s="40"/>
      <c r="OHF141" s="41"/>
      <c r="OHG141" s="41"/>
      <c r="OHH141" s="41"/>
      <c r="OHI141" s="42"/>
      <c r="OHJ141" s="41"/>
      <c r="OHK141" s="43"/>
      <c r="OHL141" s="44"/>
      <c r="OHM141" s="41"/>
      <c r="OHN141" s="41"/>
      <c r="OHO141" s="41"/>
      <c r="OHP141" s="38"/>
      <c r="OHQ141" s="38"/>
      <c r="OHR141" s="38"/>
      <c r="OHS141" s="38"/>
      <c r="OHT141" s="39"/>
      <c r="OHU141" s="40"/>
      <c r="OHV141" s="41"/>
      <c r="OHW141" s="41"/>
      <c r="OHX141" s="41"/>
      <c r="OHY141" s="42"/>
      <c r="OHZ141" s="41"/>
      <c r="OIA141" s="43"/>
      <c r="OIB141" s="44"/>
      <c r="OIC141" s="41"/>
      <c r="OID141" s="41"/>
      <c r="OIE141" s="41"/>
      <c r="OIF141" s="38"/>
      <c r="OIG141" s="38"/>
      <c r="OIH141" s="38"/>
      <c r="OII141" s="38"/>
      <c r="OIJ141" s="39"/>
      <c r="OIK141" s="40"/>
      <c r="OIL141" s="41"/>
      <c r="OIM141" s="41"/>
      <c r="OIN141" s="41"/>
      <c r="OIO141" s="42"/>
      <c r="OIP141" s="41"/>
      <c r="OIQ141" s="43"/>
      <c r="OIR141" s="44"/>
      <c r="OIS141" s="41"/>
      <c r="OIT141" s="41"/>
      <c r="OIU141" s="41"/>
      <c r="OIV141" s="38"/>
      <c r="OIW141" s="38"/>
      <c r="OIX141" s="38"/>
      <c r="OIY141" s="38"/>
      <c r="OIZ141" s="39"/>
      <c r="OJA141" s="40"/>
      <c r="OJB141" s="41"/>
      <c r="OJC141" s="41"/>
      <c r="OJD141" s="41"/>
      <c r="OJE141" s="42"/>
      <c r="OJF141" s="41"/>
      <c r="OJG141" s="43"/>
      <c r="OJH141" s="44"/>
      <c r="OJI141" s="41"/>
      <c r="OJJ141" s="41"/>
      <c r="OJK141" s="41"/>
      <c r="OJL141" s="38"/>
      <c r="OJM141" s="38"/>
      <c r="OJN141" s="38"/>
      <c r="OJO141" s="38"/>
      <c r="OJP141" s="39"/>
      <c r="OJQ141" s="40"/>
      <c r="OJR141" s="41"/>
      <c r="OJS141" s="41"/>
      <c r="OJT141" s="41"/>
      <c r="OJU141" s="42"/>
      <c r="OJV141" s="41"/>
      <c r="OJW141" s="43"/>
      <c r="OJX141" s="44"/>
      <c r="OJY141" s="41"/>
      <c r="OJZ141" s="41"/>
      <c r="OKA141" s="41"/>
      <c r="OKB141" s="38"/>
      <c r="OKC141" s="38"/>
      <c r="OKD141" s="38"/>
      <c r="OKE141" s="38"/>
      <c r="OKF141" s="39"/>
      <c r="OKG141" s="40"/>
      <c r="OKH141" s="41"/>
      <c r="OKI141" s="41"/>
      <c r="OKJ141" s="41"/>
      <c r="OKK141" s="42"/>
      <c r="OKL141" s="41"/>
      <c r="OKM141" s="43"/>
      <c r="OKN141" s="44"/>
      <c r="OKO141" s="41"/>
      <c r="OKP141" s="41"/>
      <c r="OKQ141" s="41"/>
      <c r="OKR141" s="38"/>
      <c r="OKS141" s="38"/>
      <c r="OKT141" s="38"/>
      <c r="OKU141" s="38"/>
      <c r="OKV141" s="39"/>
      <c r="OKW141" s="40"/>
      <c r="OKX141" s="41"/>
      <c r="OKY141" s="41"/>
      <c r="OKZ141" s="41"/>
      <c r="OLA141" s="42"/>
      <c r="OLB141" s="41"/>
      <c r="OLC141" s="43"/>
      <c r="OLD141" s="44"/>
      <c r="OLE141" s="41"/>
      <c r="OLF141" s="41"/>
      <c r="OLG141" s="41"/>
      <c r="OLH141" s="38"/>
      <c r="OLI141" s="38"/>
      <c r="OLJ141" s="38"/>
      <c r="OLK141" s="38"/>
      <c r="OLL141" s="39"/>
      <c r="OLM141" s="40"/>
      <c r="OLN141" s="41"/>
      <c r="OLO141" s="41"/>
      <c r="OLP141" s="41"/>
      <c r="OLQ141" s="42"/>
      <c r="OLR141" s="41"/>
      <c r="OLS141" s="43"/>
      <c r="OLT141" s="44"/>
      <c r="OLU141" s="41"/>
      <c r="OLV141" s="41"/>
      <c r="OLW141" s="41"/>
      <c r="OLX141" s="38"/>
      <c r="OLY141" s="38"/>
      <c r="OLZ141" s="38"/>
      <c r="OMA141" s="38"/>
      <c r="OMB141" s="39"/>
      <c r="OMC141" s="40"/>
      <c r="OMD141" s="41"/>
      <c r="OME141" s="41"/>
      <c r="OMF141" s="41"/>
      <c r="OMG141" s="42"/>
      <c r="OMH141" s="41"/>
      <c r="OMI141" s="43"/>
      <c r="OMJ141" s="44"/>
      <c r="OMK141" s="41"/>
      <c r="OML141" s="41"/>
      <c r="OMM141" s="41"/>
      <c r="OMN141" s="38"/>
      <c r="OMO141" s="38"/>
      <c r="OMP141" s="38"/>
      <c r="OMQ141" s="38"/>
      <c r="OMR141" s="39"/>
      <c r="OMS141" s="40"/>
      <c r="OMT141" s="41"/>
      <c r="OMU141" s="41"/>
      <c r="OMV141" s="41"/>
      <c r="OMW141" s="42"/>
      <c r="OMX141" s="41"/>
      <c r="OMY141" s="43"/>
      <c r="OMZ141" s="44"/>
      <c r="ONA141" s="41"/>
      <c r="ONB141" s="41"/>
      <c r="ONC141" s="41"/>
      <c r="OND141" s="38"/>
      <c r="ONE141" s="38"/>
      <c r="ONF141" s="38"/>
      <c r="ONG141" s="38"/>
      <c r="ONH141" s="39"/>
      <c r="ONI141" s="40"/>
      <c r="ONJ141" s="41"/>
      <c r="ONK141" s="41"/>
      <c r="ONL141" s="41"/>
      <c r="ONM141" s="42"/>
      <c r="ONN141" s="41"/>
      <c r="ONO141" s="43"/>
      <c r="ONP141" s="44"/>
      <c r="ONQ141" s="41"/>
      <c r="ONR141" s="41"/>
      <c r="ONS141" s="41"/>
      <c r="ONT141" s="38"/>
      <c r="ONU141" s="38"/>
      <c r="ONV141" s="38"/>
      <c r="ONW141" s="38"/>
      <c r="ONX141" s="39"/>
      <c r="ONY141" s="40"/>
      <c r="ONZ141" s="41"/>
      <c r="OOA141" s="41"/>
      <c r="OOB141" s="41"/>
      <c r="OOC141" s="42"/>
      <c r="OOD141" s="41"/>
      <c r="OOE141" s="43"/>
      <c r="OOF141" s="44"/>
      <c r="OOG141" s="41"/>
      <c r="OOH141" s="41"/>
      <c r="OOI141" s="41"/>
      <c r="OOJ141" s="38"/>
      <c r="OOK141" s="38"/>
      <c r="OOL141" s="38"/>
      <c r="OOM141" s="38"/>
      <c r="OON141" s="39"/>
      <c r="OOO141" s="40"/>
      <c r="OOP141" s="41"/>
      <c r="OOQ141" s="41"/>
      <c r="OOR141" s="41"/>
      <c r="OOS141" s="42"/>
      <c r="OOT141" s="41"/>
      <c r="OOU141" s="43"/>
      <c r="OOV141" s="44"/>
      <c r="OOW141" s="41"/>
      <c r="OOX141" s="41"/>
      <c r="OOY141" s="41"/>
      <c r="OOZ141" s="38"/>
      <c r="OPA141" s="38"/>
      <c r="OPB141" s="38"/>
      <c r="OPC141" s="38"/>
      <c r="OPD141" s="39"/>
      <c r="OPE141" s="40"/>
      <c r="OPF141" s="41"/>
      <c r="OPG141" s="41"/>
      <c r="OPH141" s="41"/>
      <c r="OPI141" s="42"/>
      <c r="OPJ141" s="41"/>
      <c r="OPK141" s="43"/>
      <c r="OPL141" s="44"/>
      <c r="OPM141" s="41"/>
      <c r="OPN141" s="41"/>
      <c r="OPO141" s="41"/>
      <c r="OPP141" s="38"/>
      <c r="OPQ141" s="38"/>
      <c r="OPR141" s="38"/>
      <c r="OPS141" s="38"/>
      <c r="OPT141" s="39"/>
      <c r="OPU141" s="40"/>
      <c r="OPV141" s="41"/>
      <c r="OPW141" s="41"/>
      <c r="OPX141" s="41"/>
      <c r="OPY141" s="42"/>
      <c r="OPZ141" s="41"/>
      <c r="OQA141" s="43"/>
      <c r="OQB141" s="44"/>
      <c r="OQC141" s="41"/>
      <c r="OQD141" s="41"/>
      <c r="OQE141" s="41"/>
      <c r="OQF141" s="38"/>
      <c r="OQG141" s="38"/>
      <c r="OQH141" s="38"/>
      <c r="OQI141" s="38"/>
      <c r="OQJ141" s="39"/>
      <c r="OQK141" s="40"/>
      <c r="OQL141" s="41"/>
      <c r="OQM141" s="41"/>
      <c r="OQN141" s="41"/>
      <c r="OQO141" s="42"/>
      <c r="OQP141" s="41"/>
      <c r="OQQ141" s="43"/>
      <c r="OQR141" s="44"/>
      <c r="OQS141" s="41"/>
      <c r="OQT141" s="41"/>
      <c r="OQU141" s="41"/>
      <c r="OQV141" s="38"/>
      <c r="OQW141" s="38"/>
      <c r="OQX141" s="38"/>
      <c r="OQY141" s="38"/>
      <c r="OQZ141" s="39"/>
      <c r="ORA141" s="40"/>
      <c r="ORB141" s="41"/>
      <c r="ORC141" s="41"/>
      <c r="ORD141" s="41"/>
      <c r="ORE141" s="42"/>
      <c r="ORF141" s="41"/>
      <c r="ORG141" s="43"/>
      <c r="ORH141" s="44"/>
      <c r="ORI141" s="41"/>
      <c r="ORJ141" s="41"/>
      <c r="ORK141" s="41"/>
      <c r="ORL141" s="38"/>
      <c r="ORM141" s="38"/>
      <c r="ORN141" s="38"/>
      <c r="ORO141" s="38"/>
      <c r="ORP141" s="39"/>
      <c r="ORQ141" s="40"/>
      <c r="ORR141" s="41"/>
      <c r="ORS141" s="41"/>
      <c r="ORT141" s="41"/>
      <c r="ORU141" s="42"/>
      <c r="ORV141" s="41"/>
      <c r="ORW141" s="43"/>
      <c r="ORX141" s="44"/>
      <c r="ORY141" s="41"/>
      <c r="ORZ141" s="41"/>
      <c r="OSA141" s="41"/>
      <c r="OSB141" s="38"/>
      <c r="OSC141" s="38"/>
      <c r="OSD141" s="38"/>
      <c r="OSE141" s="38"/>
      <c r="OSF141" s="39"/>
      <c r="OSG141" s="40"/>
      <c r="OSH141" s="41"/>
      <c r="OSI141" s="41"/>
      <c r="OSJ141" s="41"/>
      <c r="OSK141" s="42"/>
      <c r="OSL141" s="41"/>
      <c r="OSM141" s="43"/>
      <c r="OSN141" s="44"/>
      <c r="OSO141" s="41"/>
      <c r="OSP141" s="41"/>
      <c r="OSQ141" s="41"/>
      <c r="OSR141" s="38"/>
      <c r="OSS141" s="38"/>
      <c r="OST141" s="38"/>
      <c r="OSU141" s="38"/>
      <c r="OSV141" s="39"/>
      <c r="OSW141" s="40"/>
      <c r="OSX141" s="41"/>
      <c r="OSY141" s="41"/>
      <c r="OSZ141" s="41"/>
      <c r="OTA141" s="42"/>
      <c r="OTB141" s="41"/>
      <c r="OTC141" s="43"/>
      <c r="OTD141" s="44"/>
      <c r="OTE141" s="41"/>
      <c r="OTF141" s="41"/>
      <c r="OTG141" s="41"/>
      <c r="OTH141" s="38"/>
      <c r="OTI141" s="38"/>
      <c r="OTJ141" s="38"/>
      <c r="OTK141" s="38"/>
      <c r="OTL141" s="39"/>
      <c r="OTM141" s="40"/>
      <c r="OTN141" s="41"/>
      <c r="OTO141" s="41"/>
      <c r="OTP141" s="41"/>
      <c r="OTQ141" s="42"/>
      <c r="OTR141" s="41"/>
      <c r="OTS141" s="43"/>
      <c r="OTT141" s="44"/>
      <c r="OTU141" s="41"/>
      <c r="OTV141" s="41"/>
      <c r="OTW141" s="41"/>
      <c r="OTX141" s="38"/>
      <c r="OTY141" s="38"/>
      <c r="OTZ141" s="38"/>
      <c r="OUA141" s="38"/>
      <c r="OUB141" s="39"/>
      <c r="OUC141" s="40"/>
      <c r="OUD141" s="41"/>
      <c r="OUE141" s="41"/>
      <c r="OUF141" s="41"/>
      <c r="OUG141" s="42"/>
      <c r="OUH141" s="41"/>
      <c r="OUI141" s="43"/>
      <c r="OUJ141" s="44"/>
      <c r="OUK141" s="41"/>
      <c r="OUL141" s="41"/>
      <c r="OUM141" s="41"/>
      <c r="OUN141" s="38"/>
      <c r="OUO141" s="38"/>
      <c r="OUP141" s="38"/>
      <c r="OUQ141" s="38"/>
      <c r="OUR141" s="39"/>
      <c r="OUS141" s="40"/>
      <c r="OUT141" s="41"/>
      <c r="OUU141" s="41"/>
      <c r="OUV141" s="41"/>
      <c r="OUW141" s="42"/>
      <c r="OUX141" s="41"/>
      <c r="OUY141" s="43"/>
      <c r="OUZ141" s="44"/>
      <c r="OVA141" s="41"/>
      <c r="OVB141" s="41"/>
      <c r="OVC141" s="41"/>
      <c r="OVD141" s="38"/>
      <c r="OVE141" s="38"/>
      <c r="OVF141" s="38"/>
      <c r="OVG141" s="38"/>
      <c r="OVH141" s="39"/>
      <c r="OVI141" s="40"/>
      <c r="OVJ141" s="41"/>
      <c r="OVK141" s="41"/>
      <c r="OVL141" s="41"/>
      <c r="OVM141" s="42"/>
      <c r="OVN141" s="41"/>
      <c r="OVO141" s="43"/>
      <c r="OVP141" s="44"/>
      <c r="OVQ141" s="41"/>
      <c r="OVR141" s="41"/>
      <c r="OVS141" s="41"/>
      <c r="OVT141" s="38"/>
      <c r="OVU141" s="38"/>
      <c r="OVV141" s="38"/>
      <c r="OVW141" s="38"/>
      <c r="OVX141" s="39"/>
      <c r="OVY141" s="40"/>
      <c r="OVZ141" s="41"/>
      <c r="OWA141" s="41"/>
      <c r="OWB141" s="41"/>
      <c r="OWC141" s="42"/>
      <c r="OWD141" s="41"/>
      <c r="OWE141" s="43"/>
      <c r="OWF141" s="44"/>
      <c r="OWG141" s="41"/>
      <c r="OWH141" s="41"/>
      <c r="OWI141" s="41"/>
      <c r="OWJ141" s="38"/>
      <c r="OWK141" s="38"/>
      <c r="OWL141" s="38"/>
      <c r="OWM141" s="38"/>
      <c r="OWN141" s="39"/>
      <c r="OWO141" s="40"/>
      <c r="OWP141" s="41"/>
      <c r="OWQ141" s="41"/>
      <c r="OWR141" s="41"/>
      <c r="OWS141" s="42"/>
      <c r="OWT141" s="41"/>
      <c r="OWU141" s="43"/>
      <c r="OWV141" s="44"/>
      <c r="OWW141" s="41"/>
      <c r="OWX141" s="41"/>
      <c r="OWY141" s="41"/>
      <c r="OWZ141" s="38"/>
      <c r="OXA141" s="38"/>
      <c r="OXB141" s="38"/>
      <c r="OXC141" s="38"/>
      <c r="OXD141" s="39"/>
      <c r="OXE141" s="40"/>
      <c r="OXF141" s="41"/>
      <c r="OXG141" s="41"/>
      <c r="OXH141" s="41"/>
      <c r="OXI141" s="42"/>
      <c r="OXJ141" s="41"/>
      <c r="OXK141" s="43"/>
      <c r="OXL141" s="44"/>
      <c r="OXM141" s="41"/>
      <c r="OXN141" s="41"/>
      <c r="OXO141" s="41"/>
      <c r="OXP141" s="38"/>
      <c r="OXQ141" s="38"/>
      <c r="OXR141" s="38"/>
      <c r="OXS141" s="38"/>
      <c r="OXT141" s="39"/>
      <c r="OXU141" s="40"/>
      <c r="OXV141" s="41"/>
      <c r="OXW141" s="41"/>
      <c r="OXX141" s="41"/>
      <c r="OXY141" s="42"/>
      <c r="OXZ141" s="41"/>
      <c r="OYA141" s="43"/>
      <c r="OYB141" s="44"/>
      <c r="OYC141" s="41"/>
      <c r="OYD141" s="41"/>
      <c r="OYE141" s="41"/>
      <c r="OYF141" s="38"/>
      <c r="OYG141" s="38"/>
      <c r="OYH141" s="38"/>
      <c r="OYI141" s="38"/>
      <c r="OYJ141" s="39"/>
      <c r="OYK141" s="40"/>
      <c r="OYL141" s="41"/>
      <c r="OYM141" s="41"/>
      <c r="OYN141" s="41"/>
      <c r="OYO141" s="42"/>
      <c r="OYP141" s="41"/>
      <c r="OYQ141" s="43"/>
      <c r="OYR141" s="44"/>
      <c r="OYS141" s="41"/>
      <c r="OYT141" s="41"/>
      <c r="OYU141" s="41"/>
      <c r="OYV141" s="38"/>
      <c r="OYW141" s="38"/>
      <c r="OYX141" s="38"/>
      <c r="OYY141" s="38"/>
      <c r="OYZ141" s="39"/>
      <c r="OZA141" s="40"/>
      <c r="OZB141" s="41"/>
      <c r="OZC141" s="41"/>
      <c r="OZD141" s="41"/>
      <c r="OZE141" s="42"/>
      <c r="OZF141" s="41"/>
      <c r="OZG141" s="43"/>
      <c r="OZH141" s="44"/>
      <c r="OZI141" s="41"/>
      <c r="OZJ141" s="41"/>
      <c r="OZK141" s="41"/>
      <c r="OZL141" s="38"/>
      <c r="OZM141" s="38"/>
      <c r="OZN141" s="38"/>
      <c r="OZO141" s="38"/>
      <c r="OZP141" s="39"/>
      <c r="OZQ141" s="40"/>
      <c r="OZR141" s="41"/>
      <c r="OZS141" s="41"/>
      <c r="OZT141" s="41"/>
      <c r="OZU141" s="42"/>
      <c r="OZV141" s="41"/>
      <c r="OZW141" s="43"/>
      <c r="OZX141" s="44"/>
      <c r="OZY141" s="41"/>
      <c r="OZZ141" s="41"/>
      <c r="PAA141" s="41"/>
      <c r="PAB141" s="38"/>
      <c r="PAC141" s="38"/>
      <c r="PAD141" s="38"/>
      <c r="PAE141" s="38"/>
      <c r="PAF141" s="39"/>
      <c r="PAG141" s="40"/>
      <c r="PAH141" s="41"/>
      <c r="PAI141" s="41"/>
      <c r="PAJ141" s="41"/>
      <c r="PAK141" s="42"/>
      <c r="PAL141" s="41"/>
      <c r="PAM141" s="43"/>
      <c r="PAN141" s="44"/>
      <c r="PAO141" s="41"/>
      <c r="PAP141" s="41"/>
      <c r="PAQ141" s="41"/>
      <c r="PAR141" s="38"/>
      <c r="PAS141" s="38"/>
      <c r="PAT141" s="38"/>
      <c r="PAU141" s="38"/>
      <c r="PAV141" s="39"/>
      <c r="PAW141" s="40"/>
      <c r="PAX141" s="41"/>
      <c r="PAY141" s="41"/>
      <c r="PAZ141" s="41"/>
      <c r="PBA141" s="42"/>
      <c r="PBB141" s="41"/>
      <c r="PBC141" s="43"/>
      <c r="PBD141" s="44"/>
      <c r="PBE141" s="41"/>
      <c r="PBF141" s="41"/>
      <c r="PBG141" s="41"/>
      <c r="PBH141" s="38"/>
      <c r="PBI141" s="38"/>
      <c r="PBJ141" s="38"/>
      <c r="PBK141" s="38"/>
      <c r="PBL141" s="39"/>
      <c r="PBM141" s="40"/>
      <c r="PBN141" s="41"/>
      <c r="PBO141" s="41"/>
      <c r="PBP141" s="41"/>
      <c r="PBQ141" s="42"/>
      <c r="PBR141" s="41"/>
      <c r="PBS141" s="43"/>
      <c r="PBT141" s="44"/>
      <c r="PBU141" s="41"/>
      <c r="PBV141" s="41"/>
      <c r="PBW141" s="41"/>
      <c r="PBX141" s="38"/>
      <c r="PBY141" s="38"/>
      <c r="PBZ141" s="38"/>
      <c r="PCA141" s="38"/>
      <c r="PCB141" s="39"/>
      <c r="PCC141" s="40"/>
      <c r="PCD141" s="41"/>
      <c r="PCE141" s="41"/>
      <c r="PCF141" s="41"/>
      <c r="PCG141" s="42"/>
      <c r="PCH141" s="41"/>
      <c r="PCI141" s="43"/>
      <c r="PCJ141" s="44"/>
      <c r="PCK141" s="41"/>
      <c r="PCL141" s="41"/>
      <c r="PCM141" s="41"/>
      <c r="PCN141" s="38"/>
      <c r="PCO141" s="38"/>
      <c r="PCP141" s="38"/>
      <c r="PCQ141" s="38"/>
      <c r="PCR141" s="39"/>
      <c r="PCS141" s="40"/>
      <c r="PCT141" s="41"/>
      <c r="PCU141" s="41"/>
      <c r="PCV141" s="41"/>
      <c r="PCW141" s="42"/>
      <c r="PCX141" s="41"/>
      <c r="PCY141" s="43"/>
      <c r="PCZ141" s="44"/>
      <c r="PDA141" s="41"/>
      <c r="PDB141" s="41"/>
      <c r="PDC141" s="41"/>
      <c r="PDD141" s="38"/>
      <c r="PDE141" s="38"/>
      <c r="PDF141" s="38"/>
      <c r="PDG141" s="38"/>
      <c r="PDH141" s="39"/>
      <c r="PDI141" s="40"/>
      <c r="PDJ141" s="41"/>
      <c r="PDK141" s="41"/>
      <c r="PDL141" s="41"/>
      <c r="PDM141" s="42"/>
      <c r="PDN141" s="41"/>
      <c r="PDO141" s="43"/>
      <c r="PDP141" s="44"/>
      <c r="PDQ141" s="41"/>
      <c r="PDR141" s="41"/>
      <c r="PDS141" s="41"/>
      <c r="PDT141" s="38"/>
      <c r="PDU141" s="38"/>
      <c r="PDV141" s="38"/>
      <c r="PDW141" s="38"/>
      <c r="PDX141" s="39"/>
      <c r="PDY141" s="40"/>
      <c r="PDZ141" s="41"/>
      <c r="PEA141" s="41"/>
      <c r="PEB141" s="41"/>
      <c r="PEC141" s="42"/>
      <c r="PED141" s="41"/>
      <c r="PEE141" s="43"/>
      <c r="PEF141" s="44"/>
      <c r="PEG141" s="41"/>
      <c r="PEH141" s="41"/>
      <c r="PEI141" s="41"/>
      <c r="PEJ141" s="38"/>
      <c r="PEK141" s="38"/>
      <c r="PEL141" s="38"/>
      <c r="PEM141" s="38"/>
      <c r="PEN141" s="39"/>
      <c r="PEO141" s="40"/>
      <c r="PEP141" s="41"/>
      <c r="PEQ141" s="41"/>
      <c r="PER141" s="41"/>
      <c r="PES141" s="42"/>
      <c r="PET141" s="41"/>
      <c r="PEU141" s="43"/>
      <c r="PEV141" s="44"/>
      <c r="PEW141" s="41"/>
      <c r="PEX141" s="41"/>
      <c r="PEY141" s="41"/>
      <c r="PEZ141" s="38"/>
      <c r="PFA141" s="38"/>
      <c r="PFB141" s="38"/>
      <c r="PFC141" s="38"/>
      <c r="PFD141" s="39"/>
      <c r="PFE141" s="40"/>
      <c r="PFF141" s="41"/>
      <c r="PFG141" s="41"/>
      <c r="PFH141" s="41"/>
      <c r="PFI141" s="42"/>
      <c r="PFJ141" s="41"/>
      <c r="PFK141" s="43"/>
      <c r="PFL141" s="44"/>
      <c r="PFM141" s="41"/>
      <c r="PFN141" s="41"/>
      <c r="PFO141" s="41"/>
      <c r="PFP141" s="38"/>
      <c r="PFQ141" s="38"/>
      <c r="PFR141" s="38"/>
      <c r="PFS141" s="38"/>
      <c r="PFT141" s="39"/>
      <c r="PFU141" s="40"/>
      <c r="PFV141" s="41"/>
      <c r="PFW141" s="41"/>
      <c r="PFX141" s="41"/>
      <c r="PFY141" s="42"/>
      <c r="PFZ141" s="41"/>
      <c r="PGA141" s="43"/>
      <c r="PGB141" s="44"/>
      <c r="PGC141" s="41"/>
      <c r="PGD141" s="41"/>
      <c r="PGE141" s="41"/>
      <c r="PGF141" s="38"/>
      <c r="PGG141" s="38"/>
      <c r="PGH141" s="38"/>
      <c r="PGI141" s="38"/>
      <c r="PGJ141" s="39"/>
      <c r="PGK141" s="40"/>
      <c r="PGL141" s="41"/>
      <c r="PGM141" s="41"/>
      <c r="PGN141" s="41"/>
      <c r="PGO141" s="42"/>
      <c r="PGP141" s="41"/>
      <c r="PGQ141" s="43"/>
      <c r="PGR141" s="44"/>
      <c r="PGS141" s="41"/>
      <c r="PGT141" s="41"/>
      <c r="PGU141" s="41"/>
      <c r="PGV141" s="38"/>
      <c r="PGW141" s="38"/>
      <c r="PGX141" s="38"/>
      <c r="PGY141" s="38"/>
      <c r="PGZ141" s="39"/>
      <c r="PHA141" s="40"/>
      <c r="PHB141" s="41"/>
      <c r="PHC141" s="41"/>
      <c r="PHD141" s="41"/>
      <c r="PHE141" s="42"/>
      <c r="PHF141" s="41"/>
      <c r="PHG141" s="43"/>
      <c r="PHH141" s="44"/>
      <c r="PHI141" s="41"/>
      <c r="PHJ141" s="41"/>
      <c r="PHK141" s="41"/>
      <c r="PHL141" s="38"/>
      <c r="PHM141" s="38"/>
      <c r="PHN141" s="38"/>
      <c r="PHO141" s="38"/>
      <c r="PHP141" s="39"/>
      <c r="PHQ141" s="40"/>
      <c r="PHR141" s="41"/>
      <c r="PHS141" s="41"/>
      <c r="PHT141" s="41"/>
      <c r="PHU141" s="42"/>
      <c r="PHV141" s="41"/>
      <c r="PHW141" s="43"/>
      <c r="PHX141" s="44"/>
      <c r="PHY141" s="41"/>
      <c r="PHZ141" s="41"/>
      <c r="PIA141" s="41"/>
      <c r="PIB141" s="38"/>
      <c r="PIC141" s="38"/>
      <c r="PID141" s="38"/>
      <c r="PIE141" s="38"/>
      <c r="PIF141" s="39"/>
      <c r="PIG141" s="40"/>
      <c r="PIH141" s="41"/>
      <c r="PII141" s="41"/>
      <c r="PIJ141" s="41"/>
      <c r="PIK141" s="42"/>
      <c r="PIL141" s="41"/>
      <c r="PIM141" s="43"/>
      <c r="PIN141" s="44"/>
      <c r="PIO141" s="41"/>
      <c r="PIP141" s="41"/>
      <c r="PIQ141" s="41"/>
      <c r="PIR141" s="38"/>
      <c r="PIS141" s="38"/>
      <c r="PIT141" s="38"/>
      <c r="PIU141" s="38"/>
      <c r="PIV141" s="39"/>
      <c r="PIW141" s="40"/>
      <c r="PIX141" s="41"/>
      <c r="PIY141" s="41"/>
      <c r="PIZ141" s="41"/>
      <c r="PJA141" s="42"/>
      <c r="PJB141" s="41"/>
      <c r="PJC141" s="43"/>
      <c r="PJD141" s="44"/>
      <c r="PJE141" s="41"/>
      <c r="PJF141" s="41"/>
      <c r="PJG141" s="41"/>
      <c r="PJH141" s="38"/>
      <c r="PJI141" s="38"/>
      <c r="PJJ141" s="38"/>
      <c r="PJK141" s="38"/>
      <c r="PJL141" s="39"/>
      <c r="PJM141" s="40"/>
      <c r="PJN141" s="41"/>
      <c r="PJO141" s="41"/>
      <c r="PJP141" s="41"/>
      <c r="PJQ141" s="42"/>
      <c r="PJR141" s="41"/>
      <c r="PJS141" s="43"/>
      <c r="PJT141" s="44"/>
      <c r="PJU141" s="41"/>
      <c r="PJV141" s="41"/>
      <c r="PJW141" s="41"/>
      <c r="PJX141" s="38"/>
      <c r="PJY141" s="38"/>
      <c r="PJZ141" s="38"/>
      <c r="PKA141" s="38"/>
      <c r="PKB141" s="39"/>
      <c r="PKC141" s="40"/>
      <c r="PKD141" s="41"/>
      <c r="PKE141" s="41"/>
      <c r="PKF141" s="41"/>
      <c r="PKG141" s="42"/>
      <c r="PKH141" s="41"/>
      <c r="PKI141" s="43"/>
      <c r="PKJ141" s="44"/>
      <c r="PKK141" s="41"/>
      <c r="PKL141" s="41"/>
      <c r="PKM141" s="41"/>
      <c r="PKN141" s="38"/>
      <c r="PKO141" s="38"/>
      <c r="PKP141" s="38"/>
      <c r="PKQ141" s="38"/>
      <c r="PKR141" s="39"/>
      <c r="PKS141" s="40"/>
      <c r="PKT141" s="41"/>
      <c r="PKU141" s="41"/>
      <c r="PKV141" s="41"/>
      <c r="PKW141" s="42"/>
      <c r="PKX141" s="41"/>
      <c r="PKY141" s="43"/>
      <c r="PKZ141" s="44"/>
      <c r="PLA141" s="41"/>
      <c r="PLB141" s="41"/>
      <c r="PLC141" s="41"/>
      <c r="PLD141" s="38"/>
      <c r="PLE141" s="38"/>
      <c r="PLF141" s="38"/>
      <c r="PLG141" s="38"/>
      <c r="PLH141" s="39"/>
      <c r="PLI141" s="40"/>
      <c r="PLJ141" s="41"/>
      <c r="PLK141" s="41"/>
      <c r="PLL141" s="41"/>
      <c r="PLM141" s="42"/>
      <c r="PLN141" s="41"/>
      <c r="PLO141" s="43"/>
      <c r="PLP141" s="44"/>
      <c r="PLQ141" s="41"/>
      <c r="PLR141" s="41"/>
      <c r="PLS141" s="41"/>
      <c r="PLT141" s="38"/>
      <c r="PLU141" s="38"/>
      <c r="PLV141" s="38"/>
      <c r="PLW141" s="38"/>
      <c r="PLX141" s="39"/>
      <c r="PLY141" s="40"/>
      <c r="PLZ141" s="41"/>
      <c r="PMA141" s="41"/>
      <c r="PMB141" s="41"/>
      <c r="PMC141" s="42"/>
      <c r="PMD141" s="41"/>
      <c r="PME141" s="43"/>
      <c r="PMF141" s="44"/>
      <c r="PMG141" s="41"/>
      <c r="PMH141" s="41"/>
      <c r="PMI141" s="41"/>
      <c r="PMJ141" s="38"/>
      <c r="PMK141" s="38"/>
      <c r="PML141" s="38"/>
      <c r="PMM141" s="38"/>
      <c r="PMN141" s="39"/>
      <c r="PMO141" s="40"/>
      <c r="PMP141" s="41"/>
      <c r="PMQ141" s="41"/>
      <c r="PMR141" s="41"/>
      <c r="PMS141" s="42"/>
      <c r="PMT141" s="41"/>
      <c r="PMU141" s="43"/>
      <c r="PMV141" s="44"/>
      <c r="PMW141" s="41"/>
      <c r="PMX141" s="41"/>
      <c r="PMY141" s="41"/>
      <c r="PMZ141" s="38"/>
      <c r="PNA141" s="38"/>
      <c r="PNB141" s="38"/>
      <c r="PNC141" s="38"/>
      <c r="PND141" s="39"/>
      <c r="PNE141" s="40"/>
      <c r="PNF141" s="41"/>
      <c r="PNG141" s="41"/>
      <c r="PNH141" s="41"/>
      <c r="PNI141" s="42"/>
      <c r="PNJ141" s="41"/>
      <c r="PNK141" s="43"/>
      <c r="PNL141" s="44"/>
      <c r="PNM141" s="41"/>
      <c r="PNN141" s="41"/>
      <c r="PNO141" s="41"/>
      <c r="PNP141" s="38"/>
      <c r="PNQ141" s="38"/>
      <c r="PNR141" s="38"/>
      <c r="PNS141" s="38"/>
      <c r="PNT141" s="39"/>
      <c r="PNU141" s="40"/>
      <c r="PNV141" s="41"/>
      <c r="PNW141" s="41"/>
      <c r="PNX141" s="41"/>
      <c r="PNY141" s="42"/>
      <c r="PNZ141" s="41"/>
      <c r="POA141" s="43"/>
      <c r="POB141" s="44"/>
      <c r="POC141" s="41"/>
      <c r="POD141" s="41"/>
      <c r="POE141" s="41"/>
      <c r="POF141" s="38"/>
      <c r="POG141" s="38"/>
      <c r="POH141" s="38"/>
      <c r="POI141" s="38"/>
      <c r="POJ141" s="39"/>
      <c r="POK141" s="40"/>
      <c r="POL141" s="41"/>
      <c r="POM141" s="41"/>
      <c r="PON141" s="41"/>
      <c r="POO141" s="42"/>
      <c r="POP141" s="41"/>
      <c r="POQ141" s="43"/>
      <c r="POR141" s="44"/>
      <c r="POS141" s="41"/>
      <c r="POT141" s="41"/>
      <c r="POU141" s="41"/>
      <c r="POV141" s="38"/>
      <c r="POW141" s="38"/>
      <c r="POX141" s="38"/>
      <c r="POY141" s="38"/>
      <c r="POZ141" s="39"/>
      <c r="PPA141" s="40"/>
      <c r="PPB141" s="41"/>
      <c r="PPC141" s="41"/>
      <c r="PPD141" s="41"/>
      <c r="PPE141" s="42"/>
      <c r="PPF141" s="41"/>
      <c r="PPG141" s="43"/>
      <c r="PPH141" s="44"/>
      <c r="PPI141" s="41"/>
      <c r="PPJ141" s="41"/>
      <c r="PPK141" s="41"/>
      <c r="PPL141" s="38"/>
      <c r="PPM141" s="38"/>
      <c r="PPN141" s="38"/>
      <c r="PPO141" s="38"/>
      <c r="PPP141" s="39"/>
      <c r="PPQ141" s="40"/>
      <c r="PPR141" s="41"/>
      <c r="PPS141" s="41"/>
      <c r="PPT141" s="41"/>
      <c r="PPU141" s="42"/>
      <c r="PPV141" s="41"/>
      <c r="PPW141" s="43"/>
      <c r="PPX141" s="44"/>
      <c r="PPY141" s="41"/>
      <c r="PPZ141" s="41"/>
      <c r="PQA141" s="41"/>
      <c r="PQB141" s="38"/>
      <c r="PQC141" s="38"/>
      <c r="PQD141" s="38"/>
      <c r="PQE141" s="38"/>
      <c r="PQF141" s="39"/>
      <c r="PQG141" s="40"/>
      <c r="PQH141" s="41"/>
      <c r="PQI141" s="41"/>
      <c r="PQJ141" s="41"/>
      <c r="PQK141" s="42"/>
      <c r="PQL141" s="41"/>
      <c r="PQM141" s="43"/>
      <c r="PQN141" s="44"/>
      <c r="PQO141" s="41"/>
      <c r="PQP141" s="41"/>
      <c r="PQQ141" s="41"/>
      <c r="PQR141" s="38"/>
      <c r="PQS141" s="38"/>
      <c r="PQT141" s="38"/>
      <c r="PQU141" s="38"/>
      <c r="PQV141" s="39"/>
      <c r="PQW141" s="40"/>
      <c r="PQX141" s="41"/>
      <c r="PQY141" s="41"/>
      <c r="PQZ141" s="41"/>
      <c r="PRA141" s="42"/>
      <c r="PRB141" s="41"/>
      <c r="PRC141" s="43"/>
      <c r="PRD141" s="44"/>
      <c r="PRE141" s="41"/>
      <c r="PRF141" s="41"/>
      <c r="PRG141" s="41"/>
      <c r="PRH141" s="38"/>
      <c r="PRI141" s="38"/>
      <c r="PRJ141" s="38"/>
      <c r="PRK141" s="38"/>
      <c r="PRL141" s="39"/>
      <c r="PRM141" s="40"/>
      <c r="PRN141" s="41"/>
      <c r="PRO141" s="41"/>
      <c r="PRP141" s="41"/>
      <c r="PRQ141" s="42"/>
      <c r="PRR141" s="41"/>
      <c r="PRS141" s="43"/>
      <c r="PRT141" s="44"/>
      <c r="PRU141" s="41"/>
      <c r="PRV141" s="41"/>
      <c r="PRW141" s="41"/>
      <c r="PRX141" s="38"/>
      <c r="PRY141" s="38"/>
      <c r="PRZ141" s="38"/>
      <c r="PSA141" s="38"/>
      <c r="PSB141" s="39"/>
      <c r="PSC141" s="40"/>
      <c r="PSD141" s="41"/>
      <c r="PSE141" s="41"/>
      <c r="PSF141" s="41"/>
      <c r="PSG141" s="42"/>
      <c r="PSH141" s="41"/>
      <c r="PSI141" s="43"/>
      <c r="PSJ141" s="44"/>
      <c r="PSK141" s="41"/>
      <c r="PSL141" s="41"/>
      <c r="PSM141" s="41"/>
      <c r="PSN141" s="38"/>
      <c r="PSO141" s="38"/>
      <c r="PSP141" s="38"/>
      <c r="PSQ141" s="38"/>
      <c r="PSR141" s="39"/>
      <c r="PSS141" s="40"/>
      <c r="PST141" s="41"/>
      <c r="PSU141" s="41"/>
      <c r="PSV141" s="41"/>
      <c r="PSW141" s="42"/>
      <c r="PSX141" s="41"/>
      <c r="PSY141" s="43"/>
      <c r="PSZ141" s="44"/>
      <c r="PTA141" s="41"/>
      <c r="PTB141" s="41"/>
      <c r="PTC141" s="41"/>
      <c r="PTD141" s="38"/>
      <c r="PTE141" s="38"/>
      <c r="PTF141" s="38"/>
      <c r="PTG141" s="38"/>
      <c r="PTH141" s="39"/>
      <c r="PTI141" s="40"/>
      <c r="PTJ141" s="41"/>
      <c r="PTK141" s="41"/>
      <c r="PTL141" s="41"/>
      <c r="PTM141" s="42"/>
      <c r="PTN141" s="41"/>
      <c r="PTO141" s="43"/>
      <c r="PTP141" s="44"/>
      <c r="PTQ141" s="41"/>
      <c r="PTR141" s="41"/>
      <c r="PTS141" s="41"/>
      <c r="PTT141" s="38"/>
      <c r="PTU141" s="38"/>
      <c r="PTV141" s="38"/>
      <c r="PTW141" s="38"/>
      <c r="PTX141" s="39"/>
      <c r="PTY141" s="40"/>
      <c r="PTZ141" s="41"/>
      <c r="PUA141" s="41"/>
      <c r="PUB141" s="41"/>
      <c r="PUC141" s="42"/>
      <c r="PUD141" s="41"/>
      <c r="PUE141" s="43"/>
      <c r="PUF141" s="44"/>
      <c r="PUG141" s="41"/>
      <c r="PUH141" s="41"/>
      <c r="PUI141" s="41"/>
      <c r="PUJ141" s="38"/>
      <c r="PUK141" s="38"/>
      <c r="PUL141" s="38"/>
      <c r="PUM141" s="38"/>
      <c r="PUN141" s="39"/>
      <c r="PUO141" s="40"/>
      <c r="PUP141" s="41"/>
      <c r="PUQ141" s="41"/>
      <c r="PUR141" s="41"/>
      <c r="PUS141" s="42"/>
      <c r="PUT141" s="41"/>
      <c r="PUU141" s="43"/>
      <c r="PUV141" s="44"/>
      <c r="PUW141" s="41"/>
      <c r="PUX141" s="41"/>
      <c r="PUY141" s="41"/>
      <c r="PUZ141" s="38"/>
      <c r="PVA141" s="38"/>
      <c r="PVB141" s="38"/>
      <c r="PVC141" s="38"/>
      <c r="PVD141" s="39"/>
      <c r="PVE141" s="40"/>
      <c r="PVF141" s="41"/>
      <c r="PVG141" s="41"/>
      <c r="PVH141" s="41"/>
      <c r="PVI141" s="42"/>
      <c r="PVJ141" s="41"/>
      <c r="PVK141" s="43"/>
      <c r="PVL141" s="44"/>
      <c r="PVM141" s="41"/>
      <c r="PVN141" s="41"/>
      <c r="PVO141" s="41"/>
      <c r="PVP141" s="38"/>
      <c r="PVQ141" s="38"/>
      <c r="PVR141" s="38"/>
      <c r="PVS141" s="38"/>
      <c r="PVT141" s="39"/>
      <c r="PVU141" s="40"/>
      <c r="PVV141" s="41"/>
      <c r="PVW141" s="41"/>
      <c r="PVX141" s="41"/>
      <c r="PVY141" s="42"/>
      <c r="PVZ141" s="41"/>
      <c r="PWA141" s="43"/>
      <c r="PWB141" s="44"/>
      <c r="PWC141" s="41"/>
      <c r="PWD141" s="41"/>
      <c r="PWE141" s="41"/>
      <c r="PWF141" s="38"/>
      <c r="PWG141" s="38"/>
      <c r="PWH141" s="38"/>
      <c r="PWI141" s="38"/>
      <c r="PWJ141" s="39"/>
      <c r="PWK141" s="40"/>
      <c r="PWL141" s="41"/>
      <c r="PWM141" s="41"/>
      <c r="PWN141" s="41"/>
      <c r="PWO141" s="42"/>
      <c r="PWP141" s="41"/>
      <c r="PWQ141" s="43"/>
      <c r="PWR141" s="44"/>
      <c r="PWS141" s="41"/>
      <c r="PWT141" s="41"/>
      <c r="PWU141" s="41"/>
      <c r="PWV141" s="38"/>
      <c r="PWW141" s="38"/>
      <c r="PWX141" s="38"/>
      <c r="PWY141" s="38"/>
      <c r="PWZ141" s="39"/>
      <c r="PXA141" s="40"/>
      <c r="PXB141" s="41"/>
      <c r="PXC141" s="41"/>
      <c r="PXD141" s="41"/>
      <c r="PXE141" s="42"/>
      <c r="PXF141" s="41"/>
      <c r="PXG141" s="43"/>
      <c r="PXH141" s="44"/>
      <c r="PXI141" s="41"/>
      <c r="PXJ141" s="41"/>
      <c r="PXK141" s="41"/>
      <c r="PXL141" s="38"/>
      <c r="PXM141" s="38"/>
      <c r="PXN141" s="38"/>
      <c r="PXO141" s="38"/>
      <c r="PXP141" s="39"/>
      <c r="PXQ141" s="40"/>
      <c r="PXR141" s="41"/>
      <c r="PXS141" s="41"/>
      <c r="PXT141" s="41"/>
      <c r="PXU141" s="42"/>
      <c r="PXV141" s="41"/>
      <c r="PXW141" s="43"/>
      <c r="PXX141" s="44"/>
      <c r="PXY141" s="41"/>
      <c r="PXZ141" s="41"/>
      <c r="PYA141" s="41"/>
      <c r="PYB141" s="38"/>
      <c r="PYC141" s="38"/>
      <c r="PYD141" s="38"/>
      <c r="PYE141" s="38"/>
      <c r="PYF141" s="39"/>
      <c r="PYG141" s="40"/>
      <c r="PYH141" s="41"/>
      <c r="PYI141" s="41"/>
      <c r="PYJ141" s="41"/>
      <c r="PYK141" s="42"/>
      <c r="PYL141" s="41"/>
      <c r="PYM141" s="43"/>
      <c r="PYN141" s="44"/>
      <c r="PYO141" s="41"/>
      <c r="PYP141" s="41"/>
      <c r="PYQ141" s="41"/>
      <c r="PYR141" s="38"/>
      <c r="PYS141" s="38"/>
      <c r="PYT141" s="38"/>
      <c r="PYU141" s="38"/>
      <c r="PYV141" s="39"/>
      <c r="PYW141" s="40"/>
      <c r="PYX141" s="41"/>
      <c r="PYY141" s="41"/>
      <c r="PYZ141" s="41"/>
      <c r="PZA141" s="42"/>
      <c r="PZB141" s="41"/>
      <c r="PZC141" s="43"/>
      <c r="PZD141" s="44"/>
      <c r="PZE141" s="41"/>
      <c r="PZF141" s="41"/>
      <c r="PZG141" s="41"/>
      <c r="PZH141" s="38"/>
      <c r="PZI141" s="38"/>
      <c r="PZJ141" s="38"/>
      <c r="PZK141" s="38"/>
      <c r="PZL141" s="39"/>
      <c r="PZM141" s="40"/>
      <c r="PZN141" s="41"/>
      <c r="PZO141" s="41"/>
      <c r="PZP141" s="41"/>
      <c r="PZQ141" s="42"/>
      <c r="PZR141" s="41"/>
      <c r="PZS141" s="43"/>
      <c r="PZT141" s="44"/>
      <c r="PZU141" s="41"/>
      <c r="PZV141" s="41"/>
      <c r="PZW141" s="41"/>
      <c r="PZX141" s="38"/>
      <c r="PZY141" s="38"/>
      <c r="PZZ141" s="38"/>
      <c r="QAA141" s="38"/>
      <c r="QAB141" s="39"/>
      <c r="QAC141" s="40"/>
      <c r="QAD141" s="41"/>
      <c r="QAE141" s="41"/>
      <c r="QAF141" s="41"/>
      <c r="QAG141" s="42"/>
      <c r="QAH141" s="41"/>
      <c r="QAI141" s="43"/>
      <c r="QAJ141" s="44"/>
      <c r="QAK141" s="41"/>
      <c r="QAL141" s="41"/>
      <c r="QAM141" s="41"/>
      <c r="QAN141" s="38"/>
      <c r="QAO141" s="38"/>
      <c r="QAP141" s="38"/>
      <c r="QAQ141" s="38"/>
      <c r="QAR141" s="39"/>
      <c r="QAS141" s="40"/>
      <c r="QAT141" s="41"/>
      <c r="QAU141" s="41"/>
      <c r="QAV141" s="41"/>
      <c r="QAW141" s="42"/>
      <c r="QAX141" s="41"/>
      <c r="QAY141" s="43"/>
      <c r="QAZ141" s="44"/>
      <c r="QBA141" s="41"/>
      <c r="QBB141" s="41"/>
      <c r="QBC141" s="41"/>
      <c r="QBD141" s="38"/>
      <c r="QBE141" s="38"/>
      <c r="QBF141" s="38"/>
      <c r="QBG141" s="38"/>
      <c r="QBH141" s="39"/>
      <c r="QBI141" s="40"/>
      <c r="QBJ141" s="41"/>
      <c r="QBK141" s="41"/>
      <c r="QBL141" s="41"/>
      <c r="QBM141" s="42"/>
      <c r="QBN141" s="41"/>
      <c r="QBO141" s="43"/>
      <c r="QBP141" s="44"/>
      <c r="QBQ141" s="41"/>
      <c r="QBR141" s="41"/>
      <c r="QBS141" s="41"/>
      <c r="QBT141" s="38"/>
      <c r="QBU141" s="38"/>
      <c r="QBV141" s="38"/>
      <c r="QBW141" s="38"/>
      <c r="QBX141" s="39"/>
      <c r="QBY141" s="40"/>
      <c r="QBZ141" s="41"/>
      <c r="QCA141" s="41"/>
      <c r="QCB141" s="41"/>
      <c r="QCC141" s="42"/>
      <c r="QCD141" s="41"/>
      <c r="QCE141" s="43"/>
      <c r="QCF141" s="44"/>
      <c r="QCG141" s="41"/>
      <c r="QCH141" s="41"/>
      <c r="QCI141" s="41"/>
      <c r="QCJ141" s="38"/>
      <c r="QCK141" s="38"/>
      <c r="QCL141" s="38"/>
      <c r="QCM141" s="38"/>
      <c r="QCN141" s="39"/>
      <c r="QCO141" s="40"/>
      <c r="QCP141" s="41"/>
      <c r="QCQ141" s="41"/>
      <c r="QCR141" s="41"/>
      <c r="QCS141" s="42"/>
      <c r="QCT141" s="41"/>
      <c r="QCU141" s="43"/>
      <c r="QCV141" s="44"/>
      <c r="QCW141" s="41"/>
      <c r="QCX141" s="41"/>
      <c r="QCY141" s="41"/>
      <c r="QCZ141" s="38"/>
      <c r="QDA141" s="38"/>
      <c r="QDB141" s="38"/>
      <c r="QDC141" s="38"/>
      <c r="QDD141" s="39"/>
      <c r="QDE141" s="40"/>
      <c r="QDF141" s="41"/>
      <c r="QDG141" s="41"/>
      <c r="QDH141" s="41"/>
      <c r="QDI141" s="42"/>
      <c r="QDJ141" s="41"/>
      <c r="QDK141" s="43"/>
      <c r="QDL141" s="44"/>
      <c r="QDM141" s="41"/>
      <c r="QDN141" s="41"/>
      <c r="QDO141" s="41"/>
      <c r="QDP141" s="38"/>
      <c r="QDQ141" s="38"/>
      <c r="QDR141" s="38"/>
      <c r="QDS141" s="38"/>
      <c r="QDT141" s="39"/>
      <c r="QDU141" s="40"/>
      <c r="QDV141" s="41"/>
      <c r="QDW141" s="41"/>
      <c r="QDX141" s="41"/>
      <c r="QDY141" s="42"/>
      <c r="QDZ141" s="41"/>
      <c r="QEA141" s="43"/>
      <c r="QEB141" s="44"/>
      <c r="QEC141" s="41"/>
      <c r="QED141" s="41"/>
      <c r="QEE141" s="41"/>
      <c r="QEF141" s="38"/>
      <c r="QEG141" s="38"/>
      <c r="QEH141" s="38"/>
      <c r="QEI141" s="38"/>
      <c r="QEJ141" s="39"/>
      <c r="QEK141" s="40"/>
      <c r="QEL141" s="41"/>
      <c r="QEM141" s="41"/>
      <c r="QEN141" s="41"/>
      <c r="QEO141" s="42"/>
      <c r="QEP141" s="41"/>
      <c r="QEQ141" s="43"/>
      <c r="QER141" s="44"/>
      <c r="QES141" s="41"/>
      <c r="QET141" s="41"/>
      <c r="QEU141" s="41"/>
      <c r="QEV141" s="38"/>
      <c r="QEW141" s="38"/>
      <c r="QEX141" s="38"/>
      <c r="QEY141" s="38"/>
      <c r="QEZ141" s="39"/>
      <c r="QFA141" s="40"/>
      <c r="QFB141" s="41"/>
      <c r="QFC141" s="41"/>
      <c r="QFD141" s="41"/>
      <c r="QFE141" s="42"/>
      <c r="QFF141" s="41"/>
      <c r="QFG141" s="43"/>
      <c r="QFH141" s="44"/>
      <c r="QFI141" s="41"/>
      <c r="QFJ141" s="41"/>
      <c r="QFK141" s="41"/>
      <c r="QFL141" s="38"/>
      <c r="QFM141" s="38"/>
      <c r="QFN141" s="38"/>
      <c r="QFO141" s="38"/>
      <c r="QFP141" s="39"/>
      <c r="QFQ141" s="40"/>
      <c r="QFR141" s="41"/>
      <c r="QFS141" s="41"/>
      <c r="QFT141" s="41"/>
      <c r="QFU141" s="42"/>
      <c r="QFV141" s="41"/>
      <c r="QFW141" s="43"/>
      <c r="QFX141" s="44"/>
      <c r="QFY141" s="41"/>
      <c r="QFZ141" s="41"/>
      <c r="QGA141" s="41"/>
      <c r="QGB141" s="38"/>
      <c r="QGC141" s="38"/>
      <c r="QGD141" s="38"/>
      <c r="QGE141" s="38"/>
      <c r="QGF141" s="39"/>
      <c r="QGG141" s="40"/>
      <c r="QGH141" s="41"/>
      <c r="QGI141" s="41"/>
      <c r="QGJ141" s="41"/>
      <c r="QGK141" s="42"/>
      <c r="QGL141" s="41"/>
      <c r="QGM141" s="43"/>
      <c r="QGN141" s="44"/>
      <c r="QGO141" s="41"/>
      <c r="QGP141" s="41"/>
      <c r="QGQ141" s="41"/>
      <c r="QGR141" s="38"/>
      <c r="QGS141" s="38"/>
      <c r="QGT141" s="38"/>
      <c r="QGU141" s="38"/>
      <c r="QGV141" s="39"/>
      <c r="QGW141" s="40"/>
      <c r="QGX141" s="41"/>
      <c r="QGY141" s="41"/>
      <c r="QGZ141" s="41"/>
      <c r="QHA141" s="42"/>
      <c r="QHB141" s="41"/>
      <c r="QHC141" s="43"/>
      <c r="QHD141" s="44"/>
      <c r="QHE141" s="41"/>
      <c r="QHF141" s="41"/>
      <c r="QHG141" s="41"/>
      <c r="QHH141" s="38"/>
      <c r="QHI141" s="38"/>
      <c r="QHJ141" s="38"/>
      <c r="QHK141" s="38"/>
      <c r="QHL141" s="39"/>
      <c r="QHM141" s="40"/>
      <c r="QHN141" s="41"/>
      <c r="QHO141" s="41"/>
      <c r="QHP141" s="41"/>
      <c r="QHQ141" s="42"/>
      <c r="QHR141" s="41"/>
      <c r="QHS141" s="43"/>
      <c r="QHT141" s="44"/>
      <c r="QHU141" s="41"/>
      <c r="QHV141" s="41"/>
      <c r="QHW141" s="41"/>
      <c r="QHX141" s="38"/>
      <c r="QHY141" s="38"/>
      <c r="QHZ141" s="38"/>
      <c r="QIA141" s="38"/>
      <c r="QIB141" s="39"/>
      <c r="QIC141" s="40"/>
      <c r="QID141" s="41"/>
      <c r="QIE141" s="41"/>
      <c r="QIF141" s="41"/>
      <c r="QIG141" s="42"/>
      <c r="QIH141" s="41"/>
      <c r="QII141" s="43"/>
      <c r="QIJ141" s="44"/>
      <c r="QIK141" s="41"/>
      <c r="QIL141" s="41"/>
      <c r="QIM141" s="41"/>
      <c r="QIN141" s="38"/>
      <c r="QIO141" s="38"/>
      <c r="QIP141" s="38"/>
      <c r="QIQ141" s="38"/>
      <c r="QIR141" s="39"/>
      <c r="QIS141" s="40"/>
      <c r="QIT141" s="41"/>
      <c r="QIU141" s="41"/>
      <c r="QIV141" s="41"/>
      <c r="QIW141" s="42"/>
      <c r="QIX141" s="41"/>
      <c r="QIY141" s="43"/>
      <c r="QIZ141" s="44"/>
      <c r="QJA141" s="41"/>
      <c r="QJB141" s="41"/>
      <c r="QJC141" s="41"/>
      <c r="QJD141" s="38"/>
      <c r="QJE141" s="38"/>
      <c r="QJF141" s="38"/>
      <c r="QJG141" s="38"/>
      <c r="QJH141" s="39"/>
      <c r="QJI141" s="40"/>
      <c r="QJJ141" s="41"/>
      <c r="QJK141" s="41"/>
      <c r="QJL141" s="41"/>
      <c r="QJM141" s="42"/>
      <c r="QJN141" s="41"/>
      <c r="QJO141" s="43"/>
      <c r="QJP141" s="44"/>
      <c r="QJQ141" s="41"/>
      <c r="QJR141" s="41"/>
      <c r="QJS141" s="41"/>
      <c r="QJT141" s="38"/>
      <c r="QJU141" s="38"/>
      <c r="QJV141" s="38"/>
      <c r="QJW141" s="38"/>
      <c r="QJX141" s="39"/>
      <c r="QJY141" s="40"/>
      <c r="QJZ141" s="41"/>
      <c r="QKA141" s="41"/>
      <c r="QKB141" s="41"/>
      <c r="QKC141" s="42"/>
      <c r="QKD141" s="41"/>
      <c r="QKE141" s="43"/>
      <c r="QKF141" s="44"/>
      <c r="QKG141" s="41"/>
      <c r="QKH141" s="41"/>
      <c r="QKI141" s="41"/>
      <c r="QKJ141" s="38"/>
      <c r="QKK141" s="38"/>
      <c r="QKL141" s="38"/>
      <c r="QKM141" s="38"/>
      <c r="QKN141" s="39"/>
      <c r="QKO141" s="40"/>
      <c r="QKP141" s="41"/>
      <c r="QKQ141" s="41"/>
      <c r="QKR141" s="41"/>
      <c r="QKS141" s="42"/>
      <c r="QKT141" s="41"/>
      <c r="QKU141" s="43"/>
      <c r="QKV141" s="44"/>
      <c r="QKW141" s="41"/>
      <c r="QKX141" s="41"/>
      <c r="QKY141" s="41"/>
      <c r="QKZ141" s="38"/>
      <c r="QLA141" s="38"/>
      <c r="QLB141" s="38"/>
      <c r="QLC141" s="38"/>
      <c r="QLD141" s="39"/>
      <c r="QLE141" s="40"/>
      <c r="QLF141" s="41"/>
      <c r="QLG141" s="41"/>
      <c r="QLH141" s="41"/>
      <c r="QLI141" s="42"/>
      <c r="QLJ141" s="41"/>
      <c r="QLK141" s="43"/>
      <c r="QLL141" s="44"/>
      <c r="QLM141" s="41"/>
      <c r="QLN141" s="41"/>
      <c r="QLO141" s="41"/>
      <c r="QLP141" s="38"/>
      <c r="QLQ141" s="38"/>
      <c r="QLR141" s="38"/>
      <c r="QLS141" s="38"/>
      <c r="QLT141" s="39"/>
      <c r="QLU141" s="40"/>
      <c r="QLV141" s="41"/>
      <c r="QLW141" s="41"/>
      <c r="QLX141" s="41"/>
      <c r="QLY141" s="42"/>
      <c r="QLZ141" s="41"/>
      <c r="QMA141" s="43"/>
      <c r="QMB141" s="44"/>
      <c r="QMC141" s="41"/>
      <c r="QMD141" s="41"/>
      <c r="QME141" s="41"/>
      <c r="QMF141" s="38"/>
      <c r="QMG141" s="38"/>
      <c r="QMH141" s="38"/>
      <c r="QMI141" s="38"/>
      <c r="QMJ141" s="39"/>
      <c r="QMK141" s="40"/>
      <c r="QML141" s="41"/>
      <c r="QMM141" s="41"/>
      <c r="QMN141" s="41"/>
      <c r="QMO141" s="42"/>
      <c r="QMP141" s="41"/>
      <c r="QMQ141" s="43"/>
      <c r="QMR141" s="44"/>
      <c r="QMS141" s="41"/>
      <c r="QMT141" s="41"/>
      <c r="QMU141" s="41"/>
      <c r="QMV141" s="38"/>
      <c r="QMW141" s="38"/>
      <c r="QMX141" s="38"/>
      <c r="QMY141" s="38"/>
      <c r="QMZ141" s="39"/>
      <c r="QNA141" s="40"/>
      <c r="QNB141" s="41"/>
      <c r="QNC141" s="41"/>
      <c r="QND141" s="41"/>
      <c r="QNE141" s="42"/>
      <c r="QNF141" s="41"/>
      <c r="QNG141" s="43"/>
      <c r="QNH141" s="44"/>
      <c r="QNI141" s="41"/>
      <c r="QNJ141" s="41"/>
      <c r="QNK141" s="41"/>
      <c r="QNL141" s="38"/>
      <c r="QNM141" s="38"/>
      <c r="QNN141" s="38"/>
      <c r="QNO141" s="38"/>
      <c r="QNP141" s="39"/>
      <c r="QNQ141" s="40"/>
      <c r="QNR141" s="41"/>
      <c r="QNS141" s="41"/>
      <c r="QNT141" s="41"/>
      <c r="QNU141" s="42"/>
      <c r="QNV141" s="41"/>
      <c r="QNW141" s="43"/>
      <c r="QNX141" s="44"/>
      <c r="QNY141" s="41"/>
      <c r="QNZ141" s="41"/>
      <c r="QOA141" s="41"/>
      <c r="QOB141" s="38"/>
      <c r="QOC141" s="38"/>
      <c r="QOD141" s="38"/>
      <c r="QOE141" s="38"/>
      <c r="QOF141" s="39"/>
      <c r="QOG141" s="40"/>
      <c r="QOH141" s="41"/>
      <c r="QOI141" s="41"/>
      <c r="QOJ141" s="41"/>
      <c r="QOK141" s="42"/>
      <c r="QOL141" s="41"/>
      <c r="QOM141" s="43"/>
      <c r="QON141" s="44"/>
      <c r="QOO141" s="41"/>
      <c r="QOP141" s="41"/>
      <c r="QOQ141" s="41"/>
      <c r="QOR141" s="38"/>
      <c r="QOS141" s="38"/>
      <c r="QOT141" s="38"/>
      <c r="QOU141" s="38"/>
      <c r="QOV141" s="39"/>
      <c r="QOW141" s="40"/>
      <c r="QOX141" s="41"/>
      <c r="QOY141" s="41"/>
      <c r="QOZ141" s="41"/>
      <c r="QPA141" s="42"/>
      <c r="QPB141" s="41"/>
      <c r="QPC141" s="43"/>
      <c r="QPD141" s="44"/>
      <c r="QPE141" s="41"/>
      <c r="QPF141" s="41"/>
      <c r="QPG141" s="41"/>
      <c r="QPH141" s="38"/>
      <c r="QPI141" s="38"/>
      <c r="QPJ141" s="38"/>
      <c r="QPK141" s="38"/>
      <c r="QPL141" s="39"/>
      <c r="QPM141" s="40"/>
      <c r="QPN141" s="41"/>
      <c r="QPO141" s="41"/>
      <c r="QPP141" s="41"/>
      <c r="QPQ141" s="42"/>
      <c r="QPR141" s="41"/>
      <c r="QPS141" s="43"/>
      <c r="QPT141" s="44"/>
      <c r="QPU141" s="41"/>
      <c r="QPV141" s="41"/>
      <c r="QPW141" s="41"/>
      <c r="QPX141" s="38"/>
      <c r="QPY141" s="38"/>
      <c r="QPZ141" s="38"/>
      <c r="QQA141" s="38"/>
      <c r="QQB141" s="39"/>
      <c r="QQC141" s="40"/>
      <c r="QQD141" s="41"/>
      <c r="QQE141" s="41"/>
      <c r="QQF141" s="41"/>
      <c r="QQG141" s="42"/>
      <c r="QQH141" s="41"/>
      <c r="QQI141" s="43"/>
      <c r="QQJ141" s="44"/>
      <c r="QQK141" s="41"/>
      <c r="QQL141" s="41"/>
      <c r="QQM141" s="41"/>
      <c r="QQN141" s="38"/>
      <c r="QQO141" s="38"/>
      <c r="QQP141" s="38"/>
      <c r="QQQ141" s="38"/>
      <c r="QQR141" s="39"/>
      <c r="QQS141" s="40"/>
      <c r="QQT141" s="41"/>
      <c r="QQU141" s="41"/>
      <c r="QQV141" s="41"/>
      <c r="QQW141" s="42"/>
      <c r="QQX141" s="41"/>
      <c r="QQY141" s="43"/>
      <c r="QQZ141" s="44"/>
      <c r="QRA141" s="41"/>
      <c r="QRB141" s="41"/>
      <c r="QRC141" s="41"/>
      <c r="QRD141" s="38"/>
      <c r="QRE141" s="38"/>
      <c r="QRF141" s="38"/>
      <c r="QRG141" s="38"/>
      <c r="QRH141" s="39"/>
      <c r="QRI141" s="40"/>
      <c r="QRJ141" s="41"/>
      <c r="QRK141" s="41"/>
      <c r="QRL141" s="41"/>
      <c r="QRM141" s="42"/>
      <c r="QRN141" s="41"/>
      <c r="QRO141" s="43"/>
      <c r="QRP141" s="44"/>
      <c r="QRQ141" s="41"/>
      <c r="QRR141" s="41"/>
      <c r="QRS141" s="41"/>
      <c r="QRT141" s="38"/>
      <c r="QRU141" s="38"/>
      <c r="QRV141" s="38"/>
      <c r="QRW141" s="38"/>
      <c r="QRX141" s="39"/>
      <c r="QRY141" s="40"/>
      <c r="QRZ141" s="41"/>
      <c r="QSA141" s="41"/>
      <c r="QSB141" s="41"/>
      <c r="QSC141" s="42"/>
      <c r="QSD141" s="41"/>
      <c r="QSE141" s="43"/>
      <c r="QSF141" s="44"/>
      <c r="QSG141" s="41"/>
      <c r="QSH141" s="41"/>
      <c r="QSI141" s="41"/>
      <c r="QSJ141" s="38"/>
      <c r="QSK141" s="38"/>
      <c r="QSL141" s="38"/>
      <c r="QSM141" s="38"/>
      <c r="QSN141" s="39"/>
      <c r="QSO141" s="40"/>
      <c r="QSP141" s="41"/>
      <c r="QSQ141" s="41"/>
      <c r="QSR141" s="41"/>
      <c r="QSS141" s="42"/>
      <c r="QST141" s="41"/>
      <c r="QSU141" s="43"/>
      <c r="QSV141" s="44"/>
      <c r="QSW141" s="41"/>
      <c r="QSX141" s="41"/>
      <c r="QSY141" s="41"/>
      <c r="QSZ141" s="38"/>
      <c r="QTA141" s="38"/>
      <c r="QTB141" s="38"/>
      <c r="QTC141" s="38"/>
      <c r="QTD141" s="39"/>
      <c r="QTE141" s="40"/>
      <c r="QTF141" s="41"/>
      <c r="QTG141" s="41"/>
      <c r="QTH141" s="41"/>
      <c r="QTI141" s="42"/>
      <c r="QTJ141" s="41"/>
      <c r="QTK141" s="43"/>
      <c r="QTL141" s="44"/>
      <c r="QTM141" s="41"/>
      <c r="QTN141" s="41"/>
      <c r="QTO141" s="41"/>
      <c r="QTP141" s="38"/>
      <c r="QTQ141" s="38"/>
      <c r="QTR141" s="38"/>
      <c r="QTS141" s="38"/>
      <c r="QTT141" s="39"/>
      <c r="QTU141" s="40"/>
      <c r="QTV141" s="41"/>
      <c r="QTW141" s="41"/>
      <c r="QTX141" s="41"/>
      <c r="QTY141" s="42"/>
      <c r="QTZ141" s="41"/>
      <c r="QUA141" s="43"/>
      <c r="QUB141" s="44"/>
      <c r="QUC141" s="41"/>
      <c r="QUD141" s="41"/>
      <c r="QUE141" s="41"/>
      <c r="QUF141" s="38"/>
      <c r="QUG141" s="38"/>
      <c r="QUH141" s="38"/>
      <c r="QUI141" s="38"/>
      <c r="QUJ141" s="39"/>
      <c r="QUK141" s="40"/>
      <c r="QUL141" s="41"/>
      <c r="QUM141" s="41"/>
      <c r="QUN141" s="41"/>
      <c r="QUO141" s="42"/>
      <c r="QUP141" s="41"/>
      <c r="QUQ141" s="43"/>
      <c r="QUR141" s="44"/>
      <c r="QUS141" s="41"/>
      <c r="QUT141" s="41"/>
      <c r="QUU141" s="41"/>
      <c r="QUV141" s="38"/>
      <c r="QUW141" s="38"/>
      <c r="QUX141" s="38"/>
      <c r="QUY141" s="38"/>
      <c r="QUZ141" s="39"/>
      <c r="QVA141" s="40"/>
      <c r="QVB141" s="41"/>
      <c r="QVC141" s="41"/>
      <c r="QVD141" s="41"/>
      <c r="QVE141" s="42"/>
      <c r="QVF141" s="41"/>
      <c r="QVG141" s="43"/>
      <c r="QVH141" s="44"/>
      <c r="QVI141" s="41"/>
      <c r="QVJ141" s="41"/>
      <c r="QVK141" s="41"/>
      <c r="QVL141" s="38"/>
      <c r="QVM141" s="38"/>
      <c r="QVN141" s="38"/>
      <c r="QVO141" s="38"/>
      <c r="QVP141" s="39"/>
      <c r="QVQ141" s="40"/>
      <c r="QVR141" s="41"/>
      <c r="QVS141" s="41"/>
      <c r="QVT141" s="41"/>
      <c r="QVU141" s="42"/>
      <c r="QVV141" s="41"/>
      <c r="QVW141" s="43"/>
      <c r="QVX141" s="44"/>
      <c r="QVY141" s="41"/>
      <c r="QVZ141" s="41"/>
      <c r="QWA141" s="41"/>
      <c r="QWB141" s="38"/>
      <c r="QWC141" s="38"/>
      <c r="QWD141" s="38"/>
      <c r="QWE141" s="38"/>
      <c r="QWF141" s="39"/>
      <c r="QWG141" s="40"/>
      <c r="QWH141" s="41"/>
      <c r="QWI141" s="41"/>
      <c r="QWJ141" s="41"/>
      <c r="QWK141" s="42"/>
      <c r="QWL141" s="41"/>
      <c r="QWM141" s="43"/>
      <c r="QWN141" s="44"/>
      <c r="QWO141" s="41"/>
      <c r="QWP141" s="41"/>
      <c r="QWQ141" s="41"/>
      <c r="QWR141" s="38"/>
      <c r="QWS141" s="38"/>
      <c r="QWT141" s="38"/>
      <c r="QWU141" s="38"/>
      <c r="QWV141" s="39"/>
      <c r="QWW141" s="40"/>
      <c r="QWX141" s="41"/>
      <c r="QWY141" s="41"/>
      <c r="QWZ141" s="41"/>
      <c r="QXA141" s="42"/>
      <c r="QXB141" s="41"/>
      <c r="QXC141" s="43"/>
      <c r="QXD141" s="44"/>
      <c r="QXE141" s="41"/>
      <c r="QXF141" s="41"/>
      <c r="QXG141" s="41"/>
      <c r="QXH141" s="38"/>
      <c r="QXI141" s="38"/>
      <c r="QXJ141" s="38"/>
      <c r="QXK141" s="38"/>
      <c r="QXL141" s="39"/>
      <c r="QXM141" s="40"/>
      <c r="QXN141" s="41"/>
      <c r="QXO141" s="41"/>
      <c r="QXP141" s="41"/>
      <c r="QXQ141" s="42"/>
      <c r="QXR141" s="41"/>
      <c r="QXS141" s="43"/>
      <c r="QXT141" s="44"/>
      <c r="QXU141" s="41"/>
      <c r="QXV141" s="41"/>
      <c r="QXW141" s="41"/>
      <c r="QXX141" s="38"/>
      <c r="QXY141" s="38"/>
      <c r="QXZ141" s="38"/>
      <c r="QYA141" s="38"/>
      <c r="QYB141" s="39"/>
      <c r="QYC141" s="40"/>
      <c r="QYD141" s="41"/>
      <c r="QYE141" s="41"/>
      <c r="QYF141" s="41"/>
      <c r="QYG141" s="42"/>
      <c r="QYH141" s="41"/>
      <c r="QYI141" s="43"/>
      <c r="QYJ141" s="44"/>
      <c r="QYK141" s="41"/>
      <c r="QYL141" s="41"/>
      <c r="QYM141" s="41"/>
      <c r="QYN141" s="38"/>
      <c r="QYO141" s="38"/>
      <c r="QYP141" s="38"/>
      <c r="QYQ141" s="38"/>
      <c r="QYR141" s="39"/>
      <c r="QYS141" s="40"/>
      <c r="QYT141" s="41"/>
      <c r="QYU141" s="41"/>
      <c r="QYV141" s="41"/>
      <c r="QYW141" s="42"/>
      <c r="QYX141" s="41"/>
      <c r="QYY141" s="43"/>
      <c r="QYZ141" s="44"/>
      <c r="QZA141" s="41"/>
      <c r="QZB141" s="41"/>
      <c r="QZC141" s="41"/>
      <c r="QZD141" s="38"/>
      <c r="QZE141" s="38"/>
      <c r="QZF141" s="38"/>
      <c r="QZG141" s="38"/>
      <c r="QZH141" s="39"/>
      <c r="QZI141" s="40"/>
      <c r="QZJ141" s="41"/>
      <c r="QZK141" s="41"/>
      <c r="QZL141" s="41"/>
      <c r="QZM141" s="42"/>
      <c r="QZN141" s="41"/>
      <c r="QZO141" s="43"/>
      <c r="QZP141" s="44"/>
      <c r="QZQ141" s="41"/>
      <c r="QZR141" s="41"/>
      <c r="QZS141" s="41"/>
      <c r="QZT141" s="38"/>
      <c r="QZU141" s="38"/>
      <c r="QZV141" s="38"/>
      <c r="QZW141" s="38"/>
      <c r="QZX141" s="39"/>
      <c r="QZY141" s="40"/>
      <c r="QZZ141" s="41"/>
      <c r="RAA141" s="41"/>
      <c r="RAB141" s="41"/>
      <c r="RAC141" s="42"/>
      <c r="RAD141" s="41"/>
      <c r="RAE141" s="43"/>
      <c r="RAF141" s="44"/>
      <c r="RAG141" s="41"/>
      <c r="RAH141" s="41"/>
      <c r="RAI141" s="41"/>
      <c r="RAJ141" s="38"/>
      <c r="RAK141" s="38"/>
      <c r="RAL141" s="38"/>
      <c r="RAM141" s="38"/>
      <c r="RAN141" s="39"/>
      <c r="RAO141" s="40"/>
      <c r="RAP141" s="41"/>
      <c r="RAQ141" s="41"/>
      <c r="RAR141" s="41"/>
      <c r="RAS141" s="42"/>
      <c r="RAT141" s="41"/>
      <c r="RAU141" s="43"/>
      <c r="RAV141" s="44"/>
      <c r="RAW141" s="41"/>
      <c r="RAX141" s="41"/>
      <c r="RAY141" s="41"/>
      <c r="RAZ141" s="38"/>
      <c r="RBA141" s="38"/>
      <c r="RBB141" s="38"/>
      <c r="RBC141" s="38"/>
      <c r="RBD141" s="39"/>
      <c r="RBE141" s="40"/>
      <c r="RBF141" s="41"/>
      <c r="RBG141" s="41"/>
      <c r="RBH141" s="41"/>
      <c r="RBI141" s="42"/>
      <c r="RBJ141" s="41"/>
      <c r="RBK141" s="43"/>
      <c r="RBL141" s="44"/>
      <c r="RBM141" s="41"/>
      <c r="RBN141" s="41"/>
      <c r="RBO141" s="41"/>
      <c r="RBP141" s="38"/>
      <c r="RBQ141" s="38"/>
      <c r="RBR141" s="38"/>
      <c r="RBS141" s="38"/>
      <c r="RBT141" s="39"/>
      <c r="RBU141" s="40"/>
      <c r="RBV141" s="41"/>
      <c r="RBW141" s="41"/>
      <c r="RBX141" s="41"/>
      <c r="RBY141" s="42"/>
      <c r="RBZ141" s="41"/>
      <c r="RCA141" s="43"/>
      <c r="RCB141" s="44"/>
      <c r="RCC141" s="41"/>
      <c r="RCD141" s="41"/>
      <c r="RCE141" s="41"/>
      <c r="RCF141" s="38"/>
      <c r="RCG141" s="38"/>
      <c r="RCH141" s="38"/>
      <c r="RCI141" s="38"/>
      <c r="RCJ141" s="39"/>
      <c r="RCK141" s="40"/>
      <c r="RCL141" s="41"/>
      <c r="RCM141" s="41"/>
      <c r="RCN141" s="41"/>
      <c r="RCO141" s="42"/>
      <c r="RCP141" s="41"/>
      <c r="RCQ141" s="43"/>
      <c r="RCR141" s="44"/>
      <c r="RCS141" s="41"/>
      <c r="RCT141" s="41"/>
      <c r="RCU141" s="41"/>
      <c r="RCV141" s="38"/>
      <c r="RCW141" s="38"/>
      <c r="RCX141" s="38"/>
      <c r="RCY141" s="38"/>
      <c r="RCZ141" s="39"/>
      <c r="RDA141" s="40"/>
      <c r="RDB141" s="41"/>
      <c r="RDC141" s="41"/>
      <c r="RDD141" s="41"/>
      <c r="RDE141" s="42"/>
      <c r="RDF141" s="41"/>
      <c r="RDG141" s="43"/>
      <c r="RDH141" s="44"/>
      <c r="RDI141" s="41"/>
      <c r="RDJ141" s="41"/>
      <c r="RDK141" s="41"/>
      <c r="RDL141" s="38"/>
      <c r="RDM141" s="38"/>
      <c r="RDN141" s="38"/>
      <c r="RDO141" s="38"/>
      <c r="RDP141" s="39"/>
      <c r="RDQ141" s="40"/>
      <c r="RDR141" s="41"/>
      <c r="RDS141" s="41"/>
      <c r="RDT141" s="41"/>
      <c r="RDU141" s="42"/>
      <c r="RDV141" s="41"/>
      <c r="RDW141" s="43"/>
      <c r="RDX141" s="44"/>
      <c r="RDY141" s="41"/>
      <c r="RDZ141" s="41"/>
      <c r="REA141" s="41"/>
      <c r="REB141" s="38"/>
      <c r="REC141" s="38"/>
      <c r="RED141" s="38"/>
      <c r="REE141" s="38"/>
      <c r="REF141" s="39"/>
      <c r="REG141" s="40"/>
      <c r="REH141" s="41"/>
      <c r="REI141" s="41"/>
      <c r="REJ141" s="41"/>
      <c r="REK141" s="42"/>
      <c r="REL141" s="41"/>
      <c r="REM141" s="43"/>
      <c r="REN141" s="44"/>
      <c r="REO141" s="41"/>
      <c r="REP141" s="41"/>
      <c r="REQ141" s="41"/>
      <c r="RER141" s="38"/>
      <c r="RES141" s="38"/>
      <c r="RET141" s="38"/>
      <c r="REU141" s="38"/>
      <c r="REV141" s="39"/>
      <c r="REW141" s="40"/>
      <c r="REX141" s="41"/>
      <c r="REY141" s="41"/>
      <c r="REZ141" s="41"/>
      <c r="RFA141" s="42"/>
      <c r="RFB141" s="41"/>
      <c r="RFC141" s="43"/>
      <c r="RFD141" s="44"/>
      <c r="RFE141" s="41"/>
      <c r="RFF141" s="41"/>
      <c r="RFG141" s="41"/>
      <c r="RFH141" s="38"/>
      <c r="RFI141" s="38"/>
      <c r="RFJ141" s="38"/>
      <c r="RFK141" s="38"/>
      <c r="RFL141" s="39"/>
      <c r="RFM141" s="40"/>
      <c r="RFN141" s="41"/>
      <c r="RFO141" s="41"/>
      <c r="RFP141" s="41"/>
      <c r="RFQ141" s="42"/>
      <c r="RFR141" s="41"/>
      <c r="RFS141" s="43"/>
      <c r="RFT141" s="44"/>
      <c r="RFU141" s="41"/>
      <c r="RFV141" s="41"/>
      <c r="RFW141" s="41"/>
      <c r="RFX141" s="38"/>
      <c r="RFY141" s="38"/>
      <c r="RFZ141" s="38"/>
      <c r="RGA141" s="38"/>
      <c r="RGB141" s="39"/>
      <c r="RGC141" s="40"/>
      <c r="RGD141" s="41"/>
      <c r="RGE141" s="41"/>
      <c r="RGF141" s="41"/>
      <c r="RGG141" s="42"/>
      <c r="RGH141" s="41"/>
      <c r="RGI141" s="43"/>
      <c r="RGJ141" s="44"/>
      <c r="RGK141" s="41"/>
      <c r="RGL141" s="41"/>
      <c r="RGM141" s="41"/>
      <c r="RGN141" s="38"/>
      <c r="RGO141" s="38"/>
      <c r="RGP141" s="38"/>
      <c r="RGQ141" s="38"/>
      <c r="RGR141" s="39"/>
      <c r="RGS141" s="40"/>
      <c r="RGT141" s="41"/>
      <c r="RGU141" s="41"/>
      <c r="RGV141" s="41"/>
      <c r="RGW141" s="42"/>
      <c r="RGX141" s="41"/>
      <c r="RGY141" s="43"/>
      <c r="RGZ141" s="44"/>
      <c r="RHA141" s="41"/>
      <c r="RHB141" s="41"/>
      <c r="RHC141" s="41"/>
      <c r="RHD141" s="38"/>
      <c r="RHE141" s="38"/>
      <c r="RHF141" s="38"/>
      <c r="RHG141" s="38"/>
      <c r="RHH141" s="39"/>
      <c r="RHI141" s="40"/>
      <c r="RHJ141" s="41"/>
      <c r="RHK141" s="41"/>
      <c r="RHL141" s="41"/>
      <c r="RHM141" s="42"/>
      <c r="RHN141" s="41"/>
      <c r="RHO141" s="43"/>
      <c r="RHP141" s="44"/>
      <c r="RHQ141" s="41"/>
      <c r="RHR141" s="41"/>
      <c r="RHS141" s="41"/>
      <c r="RHT141" s="38"/>
      <c r="RHU141" s="38"/>
      <c r="RHV141" s="38"/>
      <c r="RHW141" s="38"/>
      <c r="RHX141" s="39"/>
      <c r="RHY141" s="40"/>
      <c r="RHZ141" s="41"/>
      <c r="RIA141" s="41"/>
      <c r="RIB141" s="41"/>
      <c r="RIC141" s="42"/>
      <c r="RID141" s="41"/>
      <c r="RIE141" s="43"/>
      <c r="RIF141" s="44"/>
      <c r="RIG141" s="41"/>
      <c r="RIH141" s="41"/>
      <c r="RII141" s="41"/>
      <c r="RIJ141" s="38"/>
      <c r="RIK141" s="38"/>
      <c r="RIL141" s="38"/>
      <c r="RIM141" s="38"/>
      <c r="RIN141" s="39"/>
      <c r="RIO141" s="40"/>
      <c r="RIP141" s="41"/>
      <c r="RIQ141" s="41"/>
      <c r="RIR141" s="41"/>
      <c r="RIS141" s="42"/>
      <c r="RIT141" s="41"/>
      <c r="RIU141" s="43"/>
      <c r="RIV141" s="44"/>
      <c r="RIW141" s="41"/>
      <c r="RIX141" s="41"/>
      <c r="RIY141" s="41"/>
      <c r="RIZ141" s="38"/>
      <c r="RJA141" s="38"/>
      <c r="RJB141" s="38"/>
      <c r="RJC141" s="38"/>
      <c r="RJD141" s="39"/>
      <c r="RJE141" s="40"/>
      <c r="RJF141" s="41"/>
      <c r="RJG141" s="41"/>
      <c r="RJH141" s="41"/>
      <c r="RJI141" s="42"/>
      <c r="RJJ141" s="41"/>
      <c r="RJK141" s="43"/>
      <c r="RJL141" s="44"/>
      <c r="RJM141" s="41"/>
      <c r="RJN141" s="41"/>
      <c r="RJO141" s="41"/>
      <c r="RJP141" s="38"/>
      <c r="RJQ141" s="38"/>
      <c r="RJR141" s="38"/>
      <c r="RJS141" s="38"/>
      <c r="RJT141" s="39"/>
      <c r="RJU141" s="40"/>
      <c r="RJV141" s="41"/>
      <c r="RJW141" s="41"/>
      <c r="RJX141" s="41"/>
      <c r="RJY141" s="42"/>
      <c r="RJZ141" s="41"/>
      <c r="RKA141" s="43"/>
      <c r="RKB141" s="44"/>
      <c r="RKC141" s="41"/>
      <c r="RKD141" s="41"/>
      <c r="RKE141" s="41"/>
      <c r="RKF141" s="38"/>
      <c r="RKG141" s="38"/>
      <c r="RKH141" s="38"/>
      <c r="RKI141" s="38"/>
      <c r="RKJ141" s="39"/>
      <c r="RKK141" s="40"/>
      <c r="RKL141" s="41"/>
      <c r="RKM141" s="41"/>
      <c r="RKN141" s="41"/>
      <c r="RKO141" s="42"/>
      <c r="RKP141" s="41"/>
      <c r="RKQ141" s="43"/>
      <c r="RKR141" s="44"/>
      <c r="RKS141" s="41"/>
      <c r="RKT141" s="41"/>
      <c r="RKU141" s="41"/>
      <c r="RKV141" s="38"/>
      <c r="RKW141" s="38"/>
      <c r="RKX141" s="38"/>
      <c r="RKY141" s="38"/>
      <c r="RKZ141" s="39"/>
      <c r="RLA141" s="40"/>
      <c r="RLB141" s="41"/>
      <c r="RLC141" s="41"/>
      <c r="RLD141" s="41"/>
      <c r="RLE141" s="42"/>
      <c r="RLF141" s="41"/>
      <c r="RLG141" s="43"/>
      <c r="RLH141" s="44"/>
      <c r="RLI141" s="41"/>
      <c r="RLJ141" s="41"/>
      <c r="RLK141" s="41"/>
      <c r="RLL141" s="38"/>
      <c r="RLM141" s="38"/>
      <c r="RLN141" s="38"/>
      <c r="RLO141" s="38"/>
      <c r="RLP141" s="39"/>
      <c r="RLQ141" s="40"/>
      <c r="RLR141" s="41"/>
      <c r="RLS141" s="41"/>
      <c r="RLT141" s="41"/>
      <c r="RLU141" s="42"/>
      <c r="RLV141" s="41"/>
      <c r="RLW141" s="43"/>
      <c r="RLX141" s="44"/>
      <c r="RLY141" s="41"/>
      <c r="RLZ141" s="41"/>
      <c r="RMA141" s="41"/>
      <c r="RMB141" s="38"/>
      <c r="RMC141" s="38"/>
      <c r="RMD141" s="38"/>
      <c r="RME141" s="38"/>
      <c r="RMF141" s="39"/>
      <c r="RMG141" s="40"/>
      <c r="RMH141" s="41"/>
      <c r="RMI141" s="41"/>
      <c r="RMJ141" s="41"/>
      <c r="RMK141" s="42"/>
      <c r="RML141" s="41"/>
      <c r="RMM141" s="43"/>
      <c r="RMN141" s="44"/>
      <c r="RMO141" s="41"/>
      <c r="RMP141" s="41"/>
      <c r="RMQ141" s="41"/>
      <c r="RMR141" s="38"/>
      <c r="RMS141" s="38"/>
      <c r="RMT141" s="38"/>
      <c r="RMU141" s="38"/>
      <c r="RMV141" s="39"/>
      <c r="RMW141" s="40"/>
      <c r="RMX141" s="41"/>
      <c r="RMY141" s="41"/>
      <c r="RMZ141" s="41"/>
      <c r="RNA141" s="42"/>
      <c r="RNB141" s="41"/>
      <c r="RNC141" s="43"/>
      <c r="RND141" s="44"/>
      <c r="RNE141" s="41"/>
      <c r="RNF141" s="41"/>
      <c r="RNG141" s="41"/>
      <c r="RNH141" s="38"/>
      <c r="RNI141" s="38"/>
      <c r="RNJ141" s="38"/>
      <c r="RNK141" s="38"/>
      <c r="RNL141" s="39"/>
      <c r="RNM141" s="40"/>
      <c r="RNN141" s="41"/>
      <c r="RNO141" s="41"/>
      <c r="RNP141" s="41"/>
      <c r="RNQ141" s="42"/>
      <c r="RNR141" s="41"/>
      <c r="RNS141" s="43"/>
      <c r="RNT141" s="44"/>
      <c r="RNU141" s="41"/>
      <c r="RNV141" s="41"/>
      <c r="RNW141" s="41"/>
      <c r="RNX141" s="38"/>
      <c r="RNY141" s="38"/>
      <c r="RNZ141" s="38"/>
      <c r="ROA141" s="38"/>
      <c r="ROB141" s="39"/>
      <c r="ROC141" s="40"/>
      <c r="ROD141" s="41"/>
      <c r="ROE141" s="41"/>
      <c r="ROF141" s="41"/>
      <c r="ROG141" s="42"/>
      <c r="ROH141" s="41"/>
      <c r="ROI141" s="43"/>
      <c r="ROJ141" s="44"/>
      <c r="ROK141" s="41"/>
      <c r="ROL141" s="41"/>
      <c r="ROM141" s="41"/>
      <c r="RON141" s="38"/>
      <c r="ROO141" s="38"/>
      <c r="ROP141" s="38"/>
      <c r="ROQ141" s="38"/>
      <c r="ROR141" s="39"/>
      <c r="ROS141" s="40"/>
      <c r="ROT141" s="41"/>
      <c r="ROU141" s="41"/>
      <c r="ROV141" s="41"/>
      <c r="ROW141" s="42"/>
      <c r="ROX141" s="41"/>
      <c r="ROY141" s="43"/>
      <c r="ROZ141" s="44"/>
      <c r="RPA141" s="41"/>
      <c r="RPB141" s="41"/>
      <c r="RPC141" s="41"/>
      <c r="RPD141" s="38"/>
      <c r="RPE141" s="38"/>
      <c r="RPF141" s="38"/>
      <c r="RPG141" s="38"/>
      <c r="RPH141" s="39"/>
      <c r="RPI141" s="40"/>
      <c r="RPJ141" s="41"/>
      <c r="RPK141" s="41"/>
      <c r="RPL141" s="41"/>
      <c r="RPM141" s="42"/>
      <c r="RPN141" s="41"/>
      <c r="RPO141" s="43"/>
      <c r="RPP141" s="44"/>
      <c r="RPQ141" s="41"/>
      <c r="RPR141" s="41"/>
      <c r="RPS141" s="41"/>
      <c r="RPT141" s="38"/>
      <c r="RPU141" s="38"/>
      <c r="RPV141" s="38"/>
      <c r="RPW141" s="38"/>
      <c r="RPX141" s="39"/>
      <c r="RPY141" s="40"/>
      <c r="RPZ141" s="41"/>
      <c r="RQA141" s="41"/>
      <c r="RQB141" s="41"/>
      <c r="RQC141" s="42"/>
      <c r="RQD141" s="41"/>
      <c r="RQE141" s="43"/>
      <c r="RQF141" s="44"/>
      <c r="RQG141" s="41"/>
      <c r="RQH141" s="41"/>
      <c r="RQI141" s="41"/>
      <c r="RQJ141" s="38"/>
      <c r="RQK141" s="38"/>
      <c r="RQL141" s="38"/>
      <c r="RQM141" s="38"/>
      <c r="RQN141" s="39"/>
      <c r="RQO141" s="40"/>
      <c r="RQP141" s="41"/>
      <c r="RQQ141" s="41"/>
      <c r="RQR141" s="41"/>
      <c r="RQS141" s="42"/>
      <c r="RQT141" s="41"/>
      <c r="RQU141" s="43"/>
      <c r="RQV141" s="44"/>
      <c r="RQW141" s="41"/>
      <c r="RQX141" s="41"/>
      <c r="RQY141" s="41"/>
      <c r="RQZ141" s="38"/>
      <c r="RRA141" s="38"/>
      <c r="RRB141" s="38"/>
      <c r="RRC141" s="38"/>
      <c r="RRD141" s="39"/>
      <c r="RRE141" s="40"/>
      <c r="RRF141" s="41"/>
      <c r="RRG141" s="41"/>
      <c r="RRH141" s="41"/>
      <c r="RRI141" s="42"/>
      <c r="RRJ141" s="41"/>
      <c r="RRK141" s="43"/>
      <c r="RRL141" s="44"/>
      <c r="RRM141" s="41"/>
      <c r="RRN141" s="41"/>
      <c r="RRO141" s="41"/>
      <c r="RRP141" s="38"/>
      <c r="RRQ141" s="38"/>
      <c r="RRR141" s="38"/>
      <c r="RRS141" s="38"/>
      <c r="RRT141" s="39"/>
      <c r="RRU141" s="40"/>
      <c r="RRV141" s="41"/>
      <c r="RRW141" s="41"/>
      <c r="RRX141" s="41"/>
      <c r="RRY141" s="42"/>
      <c r="RRZ141" s="41"/>
      <c r="RSA141" s="43"/>
      <c r="RSB141" s="44"/>
      <c r="RSC141" s="41"/>
      <c r="RSD141" s="41"/>
      <c r="RSE141" s="41"/>
      <c r="RSF141" s="38"/>
      <c r="RSG141" s="38"/>
      <c r="RSH141" s="38"/>
      <c r="RSI141" s="38"/>
      <c r="RSJ141" s="39"/>
      <c r="RSK141" s="40"/>
      <c r="RSL141" s="41"/>
      <c r="RSM141" s="41"/>
      <c r="RSN141" s="41"/>
      <c r="RSO141" s="42"/>
      <c r="RSP141" s="41"/>
      <c r="RSQ141" s="43"/>
      <c r="RSR141" s="44"/>
      <c r="RSS141" s="41"/>
      <c r="RST141" s="41"/>
      <c r="RSU141" s="41"/>
      <c r="RSV141" s="38"/>
      <c r="RSW141" s="38"/>
      <c r="RSX141" s="38"/>
      <c r="RSY141" s="38"/>
      <c r="RSZ141" s="39"/>
      <c r="RTA141" s="40"/>
      <c r="RTB141" s="41"/>
      <c r="RTC141" s="41"/>
      <c r="RTD141" s="41"/>
      <c r="RTE141" s="42"/>
      <c r="RTF141" s="41"/>
      <c r="RTG141" s="43"/>
      <c r="RTH141" s="44"/>
      <c r="RTI141" s="41"/>
      <c r="RTJ141" s="41"/>
      <c r="RTK141" s="41"/>
      <c r="RTL141" s="38"/>
      <c r="RTM141" s="38"/>
      <c r="RTN141" s="38"/>
      <c r="RTO141" s="38"/>
      <c r="RTP141" s="39"/>
      <c r="RTQ141" s="40"/>
      <c r="RTR141" s="41"/>
      <c r="RTS141" s="41"/>
      <c r="RTT141" s="41"/>
      <c r="RTU141" s="42"/>
      <c r="RTV141" s="41"/>
      <c r="RTW141" s="43"/>
      <c r="RTX141" s="44"/>
      <c r="RTY141" s="41"/>
      <c r="RTZ141" s="41"/>
      <c r="RUA141" s="41"/>
      <c r="RUB141" s="38"/>
      <c r="RUC141" s="38"/>
      <c r="RUD141" s="38"/>
      <c r="RUE141" s="38"/>
      <c r="RUF141" s="39"/>
      <c r="RUG141" s="40"/>
      <c r="RUH141" s="41"/>
      <c r="RUI141" s="41"/>
      <c r="RUJ141" s="41"/>
      <c r="RUK141" s="42"/>
      <c r="RUL141" s="41"/>
      <c r="RUM141" s="43"/>
      <c r="RUN141" s="44"/>
      <c r="RUO141" s="41"/>
      <c r="RUP141" s="41"/>
      <c r="RUQ141" s="41"/>
      <c r="RUR141" s="38"/>
      <c r="RUS141" s="38"/>
      <c r="RUT141" s="38"/>
      <c r="RUU141" s="38"/>
      <c r="RUV141" s="39"/>
      <c r="RUW141" s="40"/>
      <c r="RUX141" s="41"/>
      <c r="RUY141" s="41"/>
      <c r="RUZ141" s="41"/>
      <c r="RVA141" s="42"/>
      <c r="RVB141" s="41"/>
      <c r="RVC141" s="43"/>
      <c r="RVD141" s="44"/>
      <c r="RVE141" s="41"/>
      <c r="RVF141" s="41"/>
      <c r="RVG141" s="41"/>
      <c r="RVH141" s="38"/>
      <c r="RVI141" s="38"/>
      <c r="RVJ141" s="38"/>
      <c r="RVK141" s="38"/>
      <c r="RVL141" s="39"/>
      <c r="RVM141" s="40"/>
      <c r="RVN141" s="41"/>
      <c r="RVO141" s="41"/>
      <c r="RVP141" s="41"/>
      <c r="RVQ141" s="42"/>
      <c r="RVR141" s="41"/>
      <c r="RVS141" s="43"/>
      <c r="RVT141" s="44"/>
      <c r="RVU141" s="41"/>
      <c r="RVV141" s="41"/>
      <c r="RVW141" s="41"/>
      <c r="RVX141" s="38"/>
      <c r="RVY141" s="38"/>
      <c r="RVZ141" s="38"/>
      <c r="RWA141" s="38"/>
      <c r="RWB141" s="39"/>
      <c r="RWC141" s="40"/>
      <c r="RWD141" s="41"/>
      <c r="RWE141" s="41"/>
      <c r="RWF141" s="41"/>
      <c r="RWG141" s="42"/>
      <c r="RWH141" s="41"/>
      <c r="RWI141" s="43"/>
      <c r="RWJ141" s="44"/>
      <c r="RWK141" s="41"/>
      <c r="RWL141" s="41"/>
      <c r="RWM141" s="41"/>
      <c r="RWN141" s="38"/>
      <c r="RWO141" s="38"/>
      <c r="RWP141" s="38"/>
      <c r="RWQ141" s="38"/>
      <c r="RWR141" s="39"/>
      <c r="RWS141" s="40"/>
      <c r="RWT141" s="41"/>
      <c r="RWU141" s="41"/>
      <c r="RWV141" s="41"/>
      <c r="RWW141" s="42"/>
      <c r="RWX141" s="41"/>
      <c r="RWY141" s="43"/>
      <c r="RWZ141" s="44"/>
      <c r="RXA141" s="41"/>
      <c r="RXB141" s="41"/>
      <c r="RXC141" s="41"/>
      <c r="RXD141" s="38"/>
      <c r="RXE141" s="38"/>
      <c r="RXF141" s="38"/>
      <c r="RXG141" s="38"/>
      <c r="RXH141" s="39"/>
      <c r="RXI141" s="40"/>
      <c r="RXJ141" s="41"/>
      <c r="RXK141" s="41"/>
      <c r="RXL141" s="41"/>
      <c r="RXM141" s="42"/>
      <c r="RXN141" s="41"/>
      <c r="RXO141" s="43"/>
      <c r="RXP141" s="44"/>
      <c r="RXQ141" s="41"/>
      <c r="RXR141" s="41"/>
      <c r="RXS141" s="41"/>
      <c r="RXT141" s="38"/>
      <c r="RXU141" s="38"/>
      <c r="RXV141" s="38"/>
      <c r="RXW141" s="38"/>
      <c r="RXX141" s="39"/>
      <c r="RXY141" s="40"/>
      <c r="RXZ141" s="41"/>
      <c r="RYA141" s="41"/>
      <c r="RYB141" s="41"/>
      <c r="RYC141" s="42"/>
      <c r="RYD141" s="41"/>
      <c r="RYE141" s="43"/>
      <c r="RYF141" s="44"/>
      <c r="RYG141" s="41"/>
      <c r="RYH141" s="41"/>
      <c r="RYI141" s="41"/>
      <c r="RYJ141" s="38"/>
      <c r="RYK141" s="38"/>
      <c r="RYL141" s="38"/>
      <c r="RYM141" s="38"/>
      <c r="RYN141" s="39"/>
      <c r="RYO141" s="40"/>
      <c r="RYP141" s="41"/>
      <c r="RYQ141" s="41"/>
      <c r="RYR141" s="41"/>
      <c r="RYS141" s="42"/>
      <c r="RYT141" s="41"/>
      <c r="RYU141" s="43"/>
      <c r="RYV141" s="44"/>
      <c r="RYW141" s="41"/>
      <c r="RYX141" s="41"/>
      <c r="RYY141" s="41"/>
      <c r="RYZ141" s="38"/>
      <c r="RZA141" s="38"/>
      <c r="RZB141" s="38"/>
      <c r="RZC141" s="38"/>
      <c r="RZD141" s="39"/>
      <c r="RZE141" s="40"/>
      <c r="RZF141" s="41"/>
      <c r="RZG141" s="41"/>
      <c r="RZH141" s="41"/>
      <c r="RZI141" s="42"/>
      <c r="RZJ141" s="41"/>
      <c r="RZK141" s="43"/>
      <c r="RZL141" s="44"/>
      <c r="RZM141" s="41"/>
      <c r="RZN141" s="41"/>
      <c r="RZO141" s="41"/>
      <c r="RZP141" s="38"/>
      <c r="RZQ141" s="38"/>
      <c r="RZR141" s="38"/>
      <c r="RZS141" s="38"/>
      <c r="RZT141" s="39"/>
      <c r="RZU141" s="40"/>
      <c r="RZV141" s="41"/>
      <c r="RZW141" s="41"/>
      <c r="RZX141" s="41"/>
      <c r="RZY141" s="42"/>
      <c r="RZZ141" s="41"/>
      <c r="SAA141" s="43"/>
      <c r="SAB141" s="44"/>
      <c r="SAC141" s="41"/>
      <c r="SAD141" s="41"/>
      <c r="SAE141" s="41"/>
      <c r="SAF141" s="38"/>
      <c r="SAG141" s="38"/>
      <c r="SAH141" s="38"/>
      <c r="SAI141" s="38"/>
      <c r="SAJ141" s="39"/>
      <c r="SAK141" s="40"/>
      <c r="SAL141" s="41"/>
      <c r="SAM141" s="41"/>
      <c r="SAN141" s="41"/>
      <c r="SAO141" s="42"/>
      <c r="SAP141" s="41"/>
      <c r="SAQ141" s="43"/>
      <c r="SAR141" s="44"/>
      <c r="SAS141" s="41"/>
      <c r="SAT141" s="41"/>
      <c r="SAU141" s="41"/>
      <c r="SAV141" s="38"/>
      <c r="SAW141" s="38"/>
      <c r="SAX141" s="38"/>
      <c r="SAY141" s="38"/>
      <c r="SAZ141" s="39"/>
      <c r="SBA141" s="40"/>
      <c r="SBB141" s="41"/>
      <c r="SBC141" s="41"/>
      <c r="SBD141" s="41"/>
      <c r="SBE141" s="42"/>
      <c r="SBF141" s="41"/>
      <c r="SBG141" s="43"/>
      <c r="SBH141" s="44"/>
      <c r="SBI141" s="41"/>
      <c r="SBJ141" s="41"/>
      <c r="SBK141" s="41"/>
      <c r="SBL141" s="38"/>
      <c r="SBM141" s="38"/>
      <c r="SBN141" s="38"/>
      <c r="SBO141" s="38"/>
      <c r="SBP141" s="39"/>
      <c r="SBQ141" s="40"/>
      <c r="SBR141" s="41"/>
      <c r="SBS141" s="41"/>
      <c r="SBT141" s="41"/>
      <c r="SBU141" s="42"/>
      <c r="SBV141" s="41"/>
      <c r="SBW141" s="43"/>
      <c r="SBX141" s="44"/>
      <c r="SBY141" s="41"/>
      <c r="SBZ141" s="41"/>
      <c r="SCA141" s="41"/>
      <c r="SCB141" s="38"/>
      <c r="SCC141" s="38"/>
      <c r="SCD141" s="38"/>
      <c r="SCE141" s="38"/>
      <c r="SCF141" s="39"/>
      <c r="SCG141" s="40"/>
      <c r="SCH141" s="41"/>
      <c r="SCI141" s="41"/>
      <c r="SCJ141" s="41"/>
      <c r="SCK141" s="42"/>
      <c r="SCL141" s="41"/>
      <c r="SCM141" s="43"/>
      <c r="SCN141" s="44"/>
      <c r="SCO141" s="41"/>
      <c r="SCP141" s="41"/>
      <c r="SCQ141" s="41"/>
      <c r="SCR141" s="38"/>
      <c r="SCS141" s="38"/>
      <c r="SCT141" s="38"/>
      <c r="SCU141" s="38"/>
      <c r="SCV141" s="39"/>
      <c r="SCW141" s="40"/>
      <c r="SCX141" s="41"/>
      <c r="SCY141" s="41"/>
      <c r="SCZ141" s="41"/>
      <c r="SDA141" s="42"/>
      <c r="SDB141" s="41"/>
      <c r="SDC141" s="43"/>
      <c r="SDD141" s="44"/>
      <c r="SDE141" s="41"/>
      <c r="SDF141" s="41"/>
      <c r="SDG141" s="41"/>
      <c r="SDH141" s="38"/>
      <c r="SDI141" s="38"/>
      <c r="SDJ141" s="38"/>
      <c r="SDK141" s="38"/>
      <c r="SDL141" s="39"/>
      <c r="SDM141" s="40"/>
      <c r="SDN141" s="41"/>
      <c r="SDO141" s="41"/>
      <c r="SDP141" s="41"/>
      <c r="SDQ141" s="42"/>
      <c r="SDR141" s="41"/>
      <c r="SDS141" s="43"/>
      <c r="SDT141" s="44"/>
      <c r="SDU141" s="41"/>
      <c r="SDV141" s="41"/>
      <c r="SDW141" s="41"/>
      <c r="SDX141" s="38"/>
      <c r="SDY141" s="38"/>
      <c r="SDZ141" s="38"/>
      <c r="SEA141" s="38"/>
      <c r="SEB141" s="39"/>
      <c r="SEC141" s="40"/>
      <c r="SED141" s="41"/>
      <c r="SEE141" s="41"/>
      <c r="SEF141" s="41"/>
      <c r="SEG141" s="42"/>
      <c r="SEH141" s="41"/>
      <c r="SEI141" s="43"/>
      <c r="SEJ141" s="44"/>
      <c r="SEK141" s="41"/>
      <c r="SEL141" s="41"/>
      <c r="SEM141" s="41"/>
      <c r="SEN141" s="38"/>
      <c r="SEO141" s="38"/>
      <c r="SEP141" s="38"/>
      <c r="SEQ141" s="38"/>
      <c r="SER141" s="39"/>
      <c r="SES141" s="40"/>
      <c r="SET141" s="41"/>
      <c r="SEU141" s="41"/>
      <c r="SEV141" s="41"/>
      <c r="SEW141" s="42"/>
      <c r="SEX141" s="41"/>
      <c r="SEY141" s="43"/>
      <c r="SEZ141" s="44"/>
      <c r="SFA141" s="41"/>
      <c r="SFB141" s="41"/>
      <c r="SFC141" s="41"/>
      <c r="SFD141" s="38"/>
      <c r="SFE141" s="38"/>
      <c r="SFF141" s="38"/>
      <c r="SFG141" s="38"/>
      <c r="SFH141" s="39"/>
      <c r="SFI141" s="40"/>
      <c r="SFJ141" s="41"/>
      <c r="SFK141" s="41"/>
      <c r="SFL141" s="41"/>
      <c r="SFM141" s="42"/>
      <c r="SFN141" s="41"/>
      <c r="SFO141" s="43"/>
      <c r="SFP141" s="44"/>
      <c r="SFQ141" s="41"/>
      <c r="SFR141" s="41"/>
      <c r="SFS141" s="41"/>
      <c r="SFT141" s="38"/>
      <c r="SFU141" s="38"/>
      <c r="SFV141" s="38"/>
      <c r="SFW141" s="38"/>
      <c r="SFX141" s="39"/>
      <c r="SFY141" s="40"/>
      <c r="SFZ141" s="41"/>
      <c r="SGA141" s="41"/>
      <c r="SGB141" s="41"/>
      <c r="SGC141" s="42"/>
      <c r="SGD141" s="41"/>
      <c r="SGE141" s="43"/>
      <c r="SGF141" s="44"/>
      <c r="SGG141" s="41"/>
      <c r="SGH141" s="41"/>
      <c r="SGI141" s="41"/>
      <c r="SGJ141" s="38"/>
      <c r="SGK141" s="38"/>
      <c r="SGL141" s="38"/>
      <c r="SGM141" s="38"/>
      <c r="SGN141" s="39"/>
      <c r="SGO141" s="40"/>
      <c r="SGP141" s="41"/>
      <c r="SGQ141" s="41"/>
      <c r="SGR141" s="41"/>
      <c r="SGS141" s="42"/>
      <c r="SGT141" s="41"/>
      <c r="SGU141" s="43"/>
      <c r="SGV141" s="44"/>
      <c r="SGW141" s="41"/>
      <c r="SGX141" s="41"/>
      <c r="SGY141" s="41"/>
      <c r="SGZ141" s="38"/>
      <c r="SHA141" s="38"/>
      <c r="SHB141" s="38"/>
      <c r="SHC141" s="38"/>
      <c r="SHD141" s="39"/>
      <c r="SHE141" s="40"/>
      <c r="SHF141" s="41"/>
      <c r="SHG141" s="41"/>
      <c r="SHH141" s="41"/>
      <c r="SHI141" s="42"/>
      <c r="SHJ141" s="41"/>
      <c r="SHK141" s="43"/>
      <c r="SHL141" s="44"/>
      <c r="SHM141" s="41"/>
      <c r="SHN141" s="41"/>
      <c r="SHO141" s="41"/>
      <c r="SHP141" s="38"/>
      <c r="SHQ141" s="38"/>
      <c r="SHR141" s="38"/>
      <c r="SHS141" s="38"/>
      <c r="SHT141" s="39"/>
      <c r="SHU141" s="40"/>
      <c r="SHV141" s="41"/>
      <c r="SHW141" s="41"/>
      <c r="SHX141" s="41"/>
      <c r="SHY141" s="42"/>
      <c r="SHZ141" s="41"/>
      <c r="SIA141" s="43"/>
      <c r="SIB141" s="44"/>
      <c r="SIC141" s="41"/>
      <c r="SID141" s="41"/>
      <c r="SIE141" s="41"/>
      <c r="SIF141" s="38"/>
      <c r="SIG141" s="38"/>
      <c r="SIH141" s="38"/>
      <c r="SII141" s="38"/>
      <c r="SIJ141" s="39"/>
      <c r="SIK141" s="40"/>
      <c r="SIL141" s="41"/>
      <c r="SIM141" s="41"/>
      <c r="SIN141" s="41"/>
      <c r="SIO141" s="42"/>
      <c r="SIP141" s="41"/>
      <c r="SIQ141" s="43"/>
      <c r="SIR141" s="44"/>
      <c r="SIS141" s="41"/>
      <c r="SIT141" s="41"/>
      <c r="SIU141" s="41"/>
      <c r="SIV141" s="38"/>
      <c r="SIW141" s="38"/>
      <c r="SIX141" s="38"/>
      <c r="SIY141" s="38"/>
      <c r="SIZ141" s="39"/>
      <c r="SJA141" s="40"/>
      <c r="SJB141" s="41"/>
      <c r="SJC141" s="41"/>
      <c r="SJD141" s="41"/>
      <c r="SJE141" s="42"/>
      <c r="SJF141" s="41"/>
      <c r="SJG141" s="43"/>
      <c r="SJH141" s="44"/>
      <c r="SJI141" s="41"/>
      <c r="SJJ141" s="41"/>
      <c r="SJK141" s="41"/>
      <c r="SJL141" s="38"/>
      <c r="SJM141" s="38"/>
      <c r="SJN141" s="38"/>
      <c r="SJO141" s="38"/>
      <c r="SJP141" s="39"/>
      <c r="SJQ141" s="40"/>
      <c r="SJR141" s="41"/>
      <c r="SJS141" s="41"/>
      <c r="SJT141" s="41"/>
      <c r="SJU141" s="42"/>
      <c r="SJV141" s="41"/>
      <c r="SJW141" s="43"/>
      <c r="SJX141" s="44"/>
      <c r="SJY141" s="41"/>
      <c r="SJZ141" s="41"/>
      <c r="SKA141" s="41"/>
      <c r="SKB141" s="38"/>
      <c r="SKC141" s="38"/>
      <c r="SKD141" s="38"/>
      <c r="SKE141" s="38"/>
      <c r="SKF141" s="39"/>
      <c r="SKG141" s="40"/>
      <c r="SKH141" s="41"/>
      <c r="SKI141" s="41"/>
      <c r="SKJ141" s="41"/>
      <c r="SKK141" s="42"/>
      <c r="SKL141" s="41"/>
      <c r="SKM141" s="43"/>
      <c r="SKN141" s="44"/>
      <c r="SKO141" s="41"/>
      <c r="SKP141" s="41"/>
      <c r="SKQ141" s="41"/>
      <c r="SKR141" s="38"/>
      <c r="SKS141" s="38"/>
      <c r="SKT141" s="38"/>
      <c r="SKU141" s="38"/>
      <c r="SKV141" s="39"/>
      <c r="SKW141" s="40"/>
      <c r="SKX141" s="41"/>
      <c r="SKY141" s="41"/>
      <c r="SKZ141" s="41"/>
      <c r="SLA141" s="42"/>
      <c r="SLB141" s="41"/>
      <c r="SLC141" s="43"/>
      <c r="SLD141" s="44"/>
      <c r="SLE141" s="41"/>
      <c r="SLF141" s="41"/>
      <c r="SLG141" s="41"/>
      <c r="SLH141" s="38"/>
      <c r="SLI141" s="38"/>
      <c r="SLJ141" s="38"/>
      <c r="SLK141" s="38"/>
      <c r="SLL141" s="39"/>
      <c r="SLM141" s="40"/>
      <c r="SLN141" s="41"/>
      <c r="SLO141" s="41"/>
      <c r="SLP141" s="41"/>
      <c r="SLQ141" s="42"/>
      <c r="SLR141" s="41"/>
      <c r="SLS141" s="43"/>
      <c r="SLT141" s="44"/>
      <c r="SLU141" s="41"/>
      <c r="SLV141" s="41"/>
      <c r="SLW141" s="41"/>
      <c r="SLX141" s="38"/>
      <c r="SLY141" s="38"/>
      <c r="SLZ141" s="38"/>
      <c r="SMA141" s="38"/>
      <c r="SMB141" s="39"/>
      <c r="SMC141" s="40"/>
      <c r="SMD141" s="41"/>
      <c r="SME141" s="41"/>
      <c r="SMF141" s="41"/>
      <c r="SMG141" s="42"/>
      <c r="SMH141" s="41"/>
      <c r="SMI141" s="43"/>
      <c r="SMJ141" s="44"/>
      <c r="SMK141" s="41"/>
      <c r="SML141" s="41"/>
      <c r="SMM141" s="41"/>
      <c r="SMN141" s="38"/>
      <c r="SMO141" s="38"/>
      <c r="SMP141" s="38"/>
      <c r="SMQ141" s="38"/>
      <c r="SMR141" s="39"/>
      <c r="SMS141" s="40"/>
      <c r="SMT141" s="41"/>
      <c r="SMU141" s="41"/>
      <c r="SMV141" s="41"/>
      <c r="SMW141" s="42"/>
      <c r="SMX141" s="41"/>
      <c r="SMY141" s="43"/>
      <c r="SMZ141" s="44"/>
      <c r="SNA141" s="41"/>
      <c r="SNB141" s="41"/>
      <c r="SNC141" s="41"/>
      <c r="SND141" s="38"/>
      <c r="SNE141" s="38"/>
      <c r="SNF141" s="38"/>
      <c r="SNG141" s="38"/>
      <c r="SNH141" s="39"/>
      <c r="SNI141" s="40"/>
      <c r="SNJ141" s="41"/>
      <c r="SNK141" s="41"/>
      <c r="SNL141" s="41"/>
      <c r="SNM141" s="42"/>
      <c r="SNN141" s="41"/>
      <c r="SNO141" s="43"/>
      <c r="SNP141" s="44"/>
      <c r="SNQ141" s="41"/>
      <c r="SNR141" s="41"/>
      <c r="SNS141" s="41"/>
      <c r="SNT141" s="38"/>
      <c r="SNU141" s="38"/>
      <c r="SNV141" s="38"/>
      <c r="SNW141" s="38"/>
      <c r="SNX141" s="39"/>
      <c r="SNY141" s="40"/>
      <c r="SNZ141" s="41"/>
      <c r="SOA141" s="41"/>
      <c r="SOB141" s="41"/>
      <c r="SOC141" s="42"/>
      <c r="SOD141" s="41"/>
      <c r="SOE141" s="43"/>
      <c r="SOF141" s="44"/>
      <c r="SOG141" s="41"/>
      <c r="SOH141" s="41"/>
      <c r="SOI141" s="41"/>
      <c r="SOJ141" s="38"/>
      <c r="SOK141" s="38"/>
      <c r="SOL141" s="38"/>
      <c r="SOM141" s="38"/>
      <c r="SON141" s="39"/>
      <c r="SOO141" s="40"/>
      <c r="SOP141" s="41"/>
      <c r="SOQ141" s="41"/>
      <c r="SOR141" s="41"/>
      <c r="SOS141" s="42"/>
      <c r="SOT141" s="41"/>
      <c r="SOU141" s="43"/>
      <c r="SOV141" s="44"/>
      <c r="SOW141" s="41"/>
      <c r="SOX141" s="41"/>
      <c r="SOY141" s="41"/>
      <c r="SOZ141" s="38"/>
      <c r="SPA141" s="38"/>
      <c r="SPB141" s="38"/>
      <c r="SPC141" s="38"/>
      <c r="SPD141" s="39"/>
      <c r="SPE141" s="40"/>
      <c r="SPF141" s="41"/>
      <c r="SPG141" s="41"/>
      <c r="SPH141" s="41"/>
      <c r="SPI141" s="42"/>
      <c r="SPJ141" s="41"/>
      <c r="SPK141" s="43"/>
      <c r="SPL141" s="44"/>
      <c r="SPM141" s="41"/>
      <c r="SPN141" s="41"/>
      <c r="SPO141" s="41"/>
      <c r="SPP141" s="38"/>
      <c r="SPQ141" s="38"/>
      <c r="SPR141" s="38"/>
      <c r="SPS141" s="38"/>
      <c r="SPT141" s="39"/>
      <c r="SPU141" s="40"/>
      <c r="SPV141" s="41"/>
      <c r="SPW141" s="41"/>
      <c r="SPX141" s="41"/>
      <c r="SPY141" s="42"/>
      <c r="SPZ141" s="41"/>
      <c r="SQA141" s="43"/>
      <c r="SQB141" s="44"/>
      <c r="SQC141" s="41"/>
      <c r="SQD141" s="41"/>
      <c r="SQE141" s="41"/>
      <c r="SQF141" s="38"/>
      <c r="SQG141" s="38"/>
      <c r="SQH141" s="38"/>
      <c r="SQI141" s="38"/>
      <c r="SQJ141" s="39"/>
      <c r="SQK141" s="40"/>
      <c r="SQL141" s="41"/>
      <c r="SQM141" s="41"/>
      <c r="SQN141" s="41"/>
      <c r="SQO141" s="42"/>
      <c r="SQP141" s="41"/>
      <c r="SQQ141" s="43"/>
      <c r="SQR141" s="44"/>
      <c r="SQS141" s="41"/>
      <c r="SQT141" s="41"/>
      <c r="SQU141" s="41"/>
      <c r="SQV141" s="38"/>
      <c r="SQW141" s="38"/>
      <c r="SQX141" s="38"/>
      <c r="SQY141" s="38"/>
      <c r="SQZ141" s="39"/>
      <c r="SRA141" s="40"/>
      <c r="SRB141" s="41"/>
      <c r="SRC141" s="41"/>
      <c r="SRD141" s="41"/>
      <c r="SRE141" s="42"/>
      <c r="SRF141" s="41"/>
      <c r="SRG141" s="43"/>
      <c r="SRH141" s="44"/>
      <c r="SRI141" s="41"/>
      <c r="SRJ141" s="41"/>
      <c r="SRK141" s="41"/>
      <c r="SRL141" s="38"/>
      <c r="SRM141" s="38"/>
      <c r="SRN141" s="38"/>
      <c r="SRO141" s="38"/>
      <c r="SRP141" s="39"/>
      <c r="SRQ141" s="40"/>
      <c r="SRR141" s="41"/>
      <c r="SRS141" s="41"/>
      <c r="SRT141" s="41"/>
      <c r="SRU141" s="42"/>
      <c r="SRV141" s="41"/>
      <c r="SRW141" s="43"/>
      <c r="SRX141" s="44"/>
      <c r="SRY141" s="41"/>
      <c r="SRZ141" s="41"/>
      <c r="SSA141" s="41"/>
      <c r="SSB141" s="38"/>
      <c r="SSC141" s="38"/>
      <c r="SSD141" s="38"/>
      <c r="SSE141" s="38"/>
      <c r="SSF141" s="39"/>
      <c r="SSG141" s="40"/>
      <c r="SSH141" s="41"/>
      <c r="SSI141" s="41"/>
      <c r="SSJ141" s="41"/>
      <c r="SSK141" s="42"/>
      <c r="SSL141" s="41"/>
      <c r="SSM141" s="43"/>
      <c r="SSN141" s="44"/>
      <c r="SSO141" s="41"/>
      <c r="SSP141" s="41"/>
      <c r="SSQ141" s="41"/>
      <c r="SSR141" s="38"/>
      <c r="SSS141" s="38"/>
      <c r="SST141" s="38"/>
      <c r="SSU141" s="38"/>
      <c r="SSV141" s="39"/>
      <c r="SSW141" s="40"/>
      <c r="SSX141" s="41"/>
      <c r="SSY141" s="41"/>
      <c r="SSZ141" s="41"/>
      <c r="STA141" s="42"/>
      <c r="STB141" s="41"/>
      <c r="STC141" s="43"/>
      <c r="STD141" s="44"/>
      <c r="STE141" s="41"/>
      <c r="STF141" s="41"/>
      <c r="STG141" s="41"/>
      <c r="STH141" s="38"/>
      <c r="STI141" s="38"/>
      <c r="STJ141" s="38"/>
      <c r="STK141" s="38"/>
      <c r="STL141" s="39"/>
      <c r="STM141" s="40"/>
      <c r="STN141" s="41"/>
      <c r="STO141" s="41"/>
      <c r="STP141" s="41"/>
      <c r="STQ141" s="42"/>
      <c r="STR141" s="41"/>
      <c r="STS141" s="43"/>
      <c r="STT141" s="44"/>
      <c r="STU141" s="41"/>
      <c r="STV141" s="41"/>
      <c r="STW141" s="41"/>
      <c r="STX141" s="38"/>
      <c r="STY141" s="38"/>
      <c r="STZ141" s="38"/>
      <c r="SUA141" s="38"/>
      <c r="SUB141" s="39"/>
      <c r="SUC141" s="40"/>
      <c r="SUD141" s="41"/>
      <c r="SUE141" s="41"/>
      <c r="SUF141" s="41"/>
      <c r="SUG141" s="42"/>
      <c r="SUH141" s="41"/>
      <c r="SUI141" s="43"/>
      <c r="SUJ141" s="44"/>
      <c r="SUK141" s="41"/>
      <c r="SUL141" s="41"/>
      <c r="SUM141" s="41"/>
      <c r="SUN141" s="38"/>
      <c r="SUO141" s="38"/>
      <c r="SUP141" s="38"/>
      <c r="SUQ141" s="38"/>
      <c r="SUR141" s="39"/>
      <c r="SUS141" s="40"/>
      <c r="SUT141" s="41"/>
      <c r="SUU141" s="41"/>
      <c r="SUV141" s="41"/>
      <c r="SUW141" s="42"/>
      <c r="SUX141" s="41"/>
      <c r="SUY141" s="43"/>
      <c r="SUZ141" s="44"/>
      <c r="SVA141" s="41"/>
      <c r="SVB141" s="41"/>
      <c r="SVC141" s="41"/>
      <c r="SVD141" s="38"/>
      <c r="SVE141" s="38"/>
      <c r="SVF141" s="38"/>
      <c r="SVG141" s="38"/>
      <c r="SVH141" s="39"/>
      <c r="SVI141" s="40"/>
      <c r="SVJ141" s="41"/>
      <c r="SVK141" s="41"/>
      <c r="SVL141" s="41"/>
      <c r="SVM141" s="42"/>
      <c r="SVN141" s="41"/>
      <c r="SVO141" s="43"/>
      <c r="SVP141" s="44"/>
      <c r="SVQ141" s="41"/>
      <c r="SVR141" s="41"/>
      <c r="SVS141" s="41"/>
      <c r="SVT141" s="38"/>
      <c r="SVU141" s="38"/>
      <c r="SVV141" s="38"/>
      <c r="SVW141" s="38"/>
      <c r="SVX141" s="39"/>
      <c r="SVY141" s="40"/>
      <c r="SVZ141" s="41"/>
      <c r="SWA141" s="41"/>
      <c r="SWB141" s="41"/>
      <c r="SWC141" s="42"/>
      <c r="SWD141" s="41"/>
      <c r="SWE141" s="43"/>
      <c r="SWF141" s="44"/>
      <c r="SWG141" s="41"/>
      <c r="SWH141" s="41"/>
      <c r="SWI141" s="41"/>
      <c r="SWJ141" s="38"/>
      <c r="SWK141" s="38"/>
      <c r="SWL141" s="38"/>
      <c r="SWM141" s="38"/>
      <c r="SWN141" s="39"/>
      <c r="SWO141" s="40"/>
      <c r="SWP141" s="41"/>
      <c r="SWQ141" s="41"/>
      <c r="SWR141" s="41"/>
      <c r="SWS141" s="42"/>
      <c r="SWT141" s="41"/>
      <c r="SWU141" s="43"/>
      <c r="SWV141" s="44"/>
      <c r="SWW141" s="41"/>
      <c r="SWX141" s="41"/>
      <c r="SWY141" s="41"/>
      <c r="SWZ141" s="38"/>
      <c r="SXA141" s="38"/>
      <c r="SXB141" s="38"/>
      <c r="SXC141" s="38"/>
      <c r="SXD141" s="39"/>
      <c r="SXE141" s="40"/>
      <c r="SXF141" s="41"/>
      <c r="SXG141" s="41"/>
      <c r="SXH141" s="41"/>
      <c r="SXI141" s="42"/>
      <c r="SXJ141" s="41"/>
      <c r="SXK141" s="43"/>
      <c r="SXL141" s="44"/>
      <c r="SXM141" s="41"/>
      <c r="SXN141" s="41"/>
      <c r="SXO141" s="41"/>
      <c r="SXP141" s="38"/>
      <c r="SXQ141" s="38"/>
      <c r="SXR141" s="38"/>
      <c r="SXS141" s="38"/>
      <c r="SXT141" s="39"/>
      <c r="SXU141" s="40"/>
      <c r="SXV141" s="41"/>
      <c r="SXW141" s="41"/>
      <c r="SXX141" s="41"/>
      <c r="SXY141" s="42"/>
      <c r="SXZ141" s="41"/>
      <c r="SYA141" s="43"/>
      <c r="SYB141" s="44"/>
      <c r="SYC141" s="41"/>
      <c r="SYD141" s="41"/>
      <c r="SYE141" s="41"/>
      <c r="SYF141" s="38"/>
      <c r="SYG141" s="38"/>
      <c r="SYH141" s="38"/>
      <c r="SYI141" s="38"/>
      <c r="SYJ141" s="39"/>
      <c r="SYK141" s="40"/>
      <c r="SYL141" s="41"/>
      <c r="SYM141" s="41"/>
      <c r="SYN141" s="41"/>
      <c r="SYO141" s="42"/>
      <c r="SYP141" s="41"/>
      <c r="SYQ141" s="43"/>
      <c r="SYR141" s="44"/>
      <c r="SYS141" s="41"/>
      <c r="SYT141" s="41"/>
      <c r="SYU141" s="41"/>
      <c r="SYV141" s="38"/>
      <c r="SYW141" s="38"/>
      <c r="SYX141" s="38"/>
      <c r="SYY141" s="38"/>
      <c r="SYZ141" s="39"/>
      <c r="SZA141" s="40"/>
      <c r="SZB141" s="41"/>
      <c r="SZC141" s="41"/>
      <c r="SZD141" s="41"/>
      <c r="SZE141" s="42"/>
      <c r="SZF141" s="41"/>
      <c r="SZG141" s="43"/>
      <c r="SZH141" s="44"/>
      <c r="SZI141" s="41"/>
      <c r="SZJ141" s="41"/>
      <c r="SZK141" s="41"/>
      <c r="SZL141" s="38"/>
      <c r="SZM141" s="38"/>
      <c r="SZN141" s="38"/>
      <c r="SZO141" s="38"/>
      <c r="SZP141" s="39"/>
      <c r="SZQ141" s="40"/>
      <c r="SZR141" s="41"/>
      <c r="SZS141" s="41"/>
      <c r="SZT141" s="41"/>
      <c r="SZU141" s="42"/>
      <c r="SZV141" s="41"/>
      <c r="SZW141" s="43"/>
      <c r="SZX141" s="44"/>
      <c r="SZY141" s="41"/>
      <c r="SZZ141" s="41"/>
      <c r="TAA141" s="41"/>
      <c r="TAB141" s="38"/>
      <c r="TAC141" s="38"/>
      <c r="TAD141" s="38"/>
      <c r="TAE141" s="38"/>
      <c r="TAF141" s="39"/>
      <c r="TAG141" s="40"/>
      <c r="TAH141" s="41"/>
      <c r="TAI141" s="41"/>
      <c r="TAJ141" s="41"/>
      <c r="TAK141" s="42"/>
      <c r="TAL141" s="41"/>
      <c r="TAM141" s="43"/>
      <c r="TAN141" s="44"/>
      <c r="TAO141" s="41"/>
      <c r="TAP141" s="41"/>
      <c r="TAQ141" s="41"/>
      <c r="TAR141" s="38"/>
      <c r="TAS141" s="38"/>
      <c r="TAT141" s="38"/>
      <c r="TAU141" s="38"/>
      <c r="TAV141" s="39"/>
      <c r="TAW141" s="40"/>
      <c r="TAX141" s="41"/>
      <c r="TAY141" s="41"/>
      <c r="TAZ141" s="41"/>
      <c r="TBA141" s="42"/>
      <c r="TBB141" s="41"/>
      <c r="TBC141" s="43"/>
      <c r="TBD141" s="44"/>
      <c r="TBE141" s="41"/>
      <c r="TBF141" s="41"/>
      <c r="TBG141" s="41"/>
      <c r="TBH141" s="38"/>
      <c r="TBI141" s="38"/>
      <c r="TBJ141" s="38"/>
      <c r="TBK141" s="38"/>
      <c r="TBL141" s="39"/>
      <c r="TBM141" s="40"/>
      <c r="TBN141" s="41"/>
      <c r="TBO141" s="41"/>
      <c r="TBP141" s="41"/>
      <c r="TBQ141" s="42"/>
      <c r="TBR141" s="41"/>
      <c r="TBS141" s="43"/>
      <c r="TBT141" s="44"/>
      <c r="TBU141" s="41"/>
      <c r="TBV141" s="41"/>
      <c r="TBW141" s="41"/>
      <c r="TBX141" s="38"/>
      <c r="TBY141" s="38"/>
      <c r="TBZ141" s="38"/>
      <c r="TCA141" s="38"/>
      <c r="TCB141" s="39"/>
      <c r="TCC141" s="40"/>
      <c r="TCD141" s="41"/>
      <c r="TCE141" s="41"/>
      <c r="TCF141" s="41"/>
      <c r="TCG141" s="42"/>
      <c r="TCH141" s="41"/>
      <c r="TCI141" s="43"/>
      <c r="TCJ141" s="44"/>
      <c r="TCK141" s="41"/>
      <c r="TCL141" s="41"/>
      <c r="TCM141" s="41"/>
      <c r="TCN141" s="38"/>
      <c r="TCO141" s="38"/>
      <c r="TCP141" s="38"/>
      <c r="TCQ141" s="38"/>
      <c r="TCR141" s="39"/>
      <c r="TCS141" s="40"/>
      <c r="TCT141" s="41"/>
      <c r="TCU141" s="41"/>
      <c r="TCV141" s="41"/>
      <c r="TCW141" s="42"/>
      <c r="TCX141" s="41"/>
      <c r="TCY141" s="43"/>
      <c r="TCZ141" s="44"/>
      <c r="TDA141" s="41"/>
      <c r="TDB141" s="41"/>
      <c r="TDC141" s="41"/>
      <c r="TDD141" s="38"/>
      <c r="TDE141" s="38"/>
      <c r="TDF141" s="38"/>
      <c r="TDG141" s="38"/>
      <c r="TDH141" s="39"/>
      <c r="TDI141" s="40"/>
      <c r="TDJ141" s="41"/>
      <c r="TDK141" s="41"/>
      <c r="TDL141" s="41"/>
      <c r="TDM141" s="42"/>
      <c r="TDN141" s="41"/>
      <c r="TDO141" s="43"/>
      <c r="TDP141" s="44"/>
      <c r="TDQ141" s="41"/>
      <c r="TDR141" s="41"/>
      <c r="TDS141" s="41"/>
      <c r="TDT141" s="38"/>
      <c r="TDU141" s="38"/>
      <c r="TDV141" s="38"/>
      <c r="TDW141" s="38"/>
      <c r="TDX141" s="39"/>
      <c r="TDY141" s="40"/>
      <c r="TDZ141" s="41"/>
      <c r="TEA141" s="41"/>
      <c r="TEB141" s="41"/>
      <c r="TEC141" s="42"/>
      <c r="TED141" s="41"/>
      <c r="TEE141" s="43"/>
      <c r="TEF141" s="44"/>
      <c r="TEG141" s="41"/>
      <c r="TEH141" s="41"/>
      <c r="TEI141" s="41"/>
      <c r="TEJ141" s="38"/>
      <c r="TEK141" s="38"/>
      <c r="TEL141" s="38"/>
      <c r="TEM141" s="38"/>
      <c r="TEN141" s="39"/>
      <c r="TEO141" s="40"/>
      <c r="TEP141" s="41"/>
      <c r="TEQ141" s="41"/>
      <c r="TER141" s="41"/>
      <c r="TES141" s="42"/>
      <c r="TET141" s="41"/>
      <c r="TEU141" s="43"/>
      <c r="TEV141" s="44"/>
      <c r="TEW141" s="41"/>
      <c r="TEX141" s="41"/>
      <c r="TEY141" s="41"/>
      <c r="TEZ141" s="38"/>
      <c r="TFA141" s="38"/>
      <c r="TFB141" s="38"/>
      <c r="TFC141" s="38"/>
      <c r="TFD141" s="39"/>
      <c r="TFE141" s="40"/>
      <c r="TFF141" s="41"/>
      <c r="TFG141" s="41"/>
      <c r="TFH141" s="41"/>
      <c r="TFI141" s="42"/>
      <c r="TFJ141" s="41"/>
      <c r="TFK141" s="43"/>
      <c r="TFL141" s="44"/>
      <c r="TFM141" s="41"/>
      <c r="TFN141" s="41"/>
      <c r="TFO141" s="41"/>
      <c r="TFP141" s="38"/>
      <c r="TFQ141" s="38"/>
      <c r="TFR141" s="38"/>
      <c r="TFS141" s="38"/>
      <c r="TFT141" s="39"/>
      <c r="TFU141" s="40"/>
      <c r="TFV141" s="41"/>
      <c r="TFW141" s="41"/>
      <c r="TFX141" s="41"/>
      <c r="TFY141" s="42"/>
      <c r="TFZ141" s="41"/>
      <c r="TGA141" s="43"/>
      <c r="TGB141" s="44"/>
      <c r="TGC141" s="41"/>
      <c r="TGD141" s="41"/>
      <c r="TGE141" s="41"/>
      <c r="TGF141" s="38"/>
      <c r="TGG141" s="38"/>
      <c r="TGH141" s="38"/>
      <c r="TGI141" s="38"/>
      <c r="TGJ141" s="39"/>
      <c r="TGK141" s="40"/>
      <c r="TGL141" s="41"/>
      <c r="TGM141" s="41"/>
      <c r="TGN141" s="41"/>
      <c r="TGO141" s="42"/>
      <c r="TGP141" s="41"/>
      <c r="TGQ141" s="43"/>
      <c r="TGR141" s="44"/>
      <c r="TGS141" s="41"/>
      <c r="TGT141" s="41"/>
      <c r="TGU141" s="41"/>
      <c r="TGV141" s="38"/>
      <c r="TGW141" s="38"/>
      <c r="TGX141" s="38"/>
      <c r="TGY141" s="38"/>
      <c r="TGZ141" s="39"/>
      <c r="THA141" s="40"/>
      <c r="THB141" s="41"/>
      <c r="THC141" s="41"/>
      <c r="THD141" s="41"/>
      <c r="THE141" s="42"/>
      <c r="THF141" s="41"/>
      <c r="THG141" s="43"/>
      <c r="THH141" s="44"/>
      <c r="THI141" s="41"/>
      <c r="THJ141" s="41"/>
      <c r="THK141" s="41"/>
      <c r="THL141" s="38"/>
      <c r="THM141" s="38"/>
      <c r="THN141" s="38"/>
      <c r="THO141" s="38"/>
      <c r="THP141" s="39"/>
      <c r="THQ141" s="40"/>
      <c r="THR141" s="41"/>
      <c r="THS141" s="41"/>
      <c r="THT141" s="41"/>
      <c r="THU141" s="42"/>
      <c r="THV141" s="41"/>
      <c r="THW141" s="43"/>
      <c r="THX141" s="44"/>
      <c r="THY141" s="41"/>
      <c r="THZ141" s="41"/>
      <c r="TIA141" s="41"/>
      <c r="TIB141" s="38"/>
      <c r="TIC141" s="38"/>
      <c r="TID141" s="38"/>
      <c r="TIE141" s="38"/>
      <c r="TIF141" s="39"/>
      <c r="TIG141" s="40"/>
      <c r="TIH141" s="41"/>
      <c r="TII141" s="41"/>
      <c r="TIJ141" s="41"/>
      <c r="TIK141" s="42"/>
      <c r="TIL141" s="41"/>
      <c r="TIM141" s="43"/>
      <c r="TIN141" s="44"/>
      <c r="TIO141" s="41"/>
      <c r="TIP141" s="41"/>
      <c r="TIQ141" s="41"/>
      <c r="TIR141" s="38"/>
      <c r="TIS141" s="38"/>
      <c r="TIT141" s="38"/>
      <c r="TIU141" s="38"/>
      <c r="TIV141" s="39"/>
      <c r="TIW141" s="40"/>
      <c r="TIX141" s="41"/>
      <c r="TIY141" s="41"/>
      <c r="TIZ141" s="41"/>
      <c r="TJA141" s="42"/>
      <c r="TJB141" s="41"/>
      <c r="TJC141" s="43"/>
      <c r="TJD141" s="44"/>
      <c r="TJE141" s="41"/>
      <c r="TJF141" s="41"/>
      <c r="TJG141" s="41"/>
      <c r="TJH141" s="38"/>
      <c r="TJI141" s="38"/>
      <c r="TJJ141" s="38"/>
      <c r="TJK141" s="38"/>
      <c r="TJL141" s="39"/>
      <c r="TJM141" s="40"/>
      <c r="TJN141" s="41"/>
      <c r="TJO141" s="41"/>
      <c r="TJP141" s="41"/>
      <c r="TJQ141" s="42"/>
      <c r="TJR141" s="41"/>
      <c r="TJS141" s="43"/>
      <c r="TJT141" s="44"/>
      <c r="TJU141" s="41"/>
      <c r="TJV141" s="41"/>
      <c r="TJW141" s="41"/>
      <c r="TJX141" s="38"/>
      <c r="TJY141" s="38"/>
      <c r="TJZ141" s="38"/>
      <c r="TKA141" s="38"/>
      <c r="TKB141" s="39"/>
      <c r="TKC141" s="40"/>
      <c r="TKD141" s="41"/>
      <c r="TKE141" s="41"/>
      <c r="TKF141" s="41"/>
      <c r="TKG141" s="42"/>
      <c r="TKH141" s="41"/>
      <c r="TKI141" s="43"/>
      <c r="TKJ141" s="44"/>
      <c r="TKK141" s="41"/>
      <c r="TKL141" s="41"/>
      <c r="TKM141" s="41"/>
      <c r="TKN141" s="38"/>
      <c r="TKO141" s="38"/>
      <c r="TKP141" s="38"/>
      <c r="TKQ141" s="38"/>
      <c r="TKR141" s="39"/>
      <c r="TKS141" s="40"/>
      <c r="TKT141" s="41"/>
      <c r="TKU141" s="41"/>
      <c r="TKV141" s="41"/>
      <c r="TKW141" s="42"/>
      <c r="TKX141" s="41"/>
      <c r="TKY141" s="43"/>
      <c r="TKZ141" s="44"/>
      <c r="TLA141" s="41"/>
      <c r="TLB141" s="41"/>
      <c r="TLC141" s="41"/>
      <c r="TLD141" s="38"/>
      <c r="TLE141" s="38"/>
      <c r="TLF141" s="38"/>
      <c r="TLG141" s="38"/>
      <c r="TLH141" s="39"/>
      <c r="TLI141" s="40"/>
      <c r="TLJ141" s="41"/>
      <c r="TLK141" s="41"/>
      <c r="TLL141" s="41"/>
      <c r="TLM141" s="42"/>
      <c r="TLN141" s="41"/>
      <c r="TLO141" s="43"/>
      <c r="TLP141" s="44"/>
      <c r="TLQ141" s="41"/>
      <c r="TLR141" s="41"/>
      <c r="TLS141" s="41"/>
      <c r="TLT141" s="38"/>
      <c r="TLU141" s="38"/>
      <c r="TLV141" s="38"/>
      <c r="TLW141" s="38"/>
      <c r="TLX141" s="39"/>
      <c r="TLY141" s="40"/>
      <c r="TLZ141" s="41"/>
      <c r="TMA141" s="41"/>
      <c r="TMB141" s="41"/>
      <c r="TMC141" s="42"/>
      <c r="TMD141" s="41"/>
      <c r="TME141" s="43"/>
      <c r="TMF141" s="44"/>
      <c r="TMG141" s="41"/>
      <c r="TMH141" s="41"/>
      <c r="TMI141" s="41"/>
      <c r="TMJ141" s="38"/>
      <c r="TMK141" s="38"/>
      <c r="TML141" s="38"/>
      <c r="TMM141" s="38"/>
      <c r="TMN141" s="39"/>
      <c r="TMO141" s="40"/>
      <c r="TMP141" s="41"/>
      <c r="TMQ141" s="41"/>
      <c r="TMR141" s="41"/>
      <c r="TMS141" s="42"/>
      <c r="TMT141" s="41"/>
      <c r="TMU141" s="43"/>
      <c r="TMV141" s="44"/>
      <c r="TMW141" s="41"/>
      <c r="TMX141" s="41"/>
      <c r="TMY141" s="41"/>
      <c r="TMZ141" s="38"/>
      <c r="TNA141" s="38"/>
      <c r="TNB141" s="38"/>
      <c r="TNC141" s="38"/>
      <c r="TND141" s="39"/>
      <c r="TNE141" s="40"/>
      <c r="TNF141" s="41"/>
      <c r="TNG141" s="41"/>
      <c r="TNH141" s="41"/>
      <c r="TNI141" s="42"/>
      <c r="TNJ141" s="41"/>
      <c r="TNK141" s="43"/>
      <c r="TNL141" s="44"/>
      <c r="TNM141" s="41"/>
      <c r="TNN141" s="41"/>
      <c r="TNO141" s="41"/>
      <c r="TNP141" s="38"/>
      <c r="TNQ141" s="38"/>
      <c r="TNR141" s="38"/>
      <c r="TNS141" s="38"/>
      <c r="TNT141" s="39"/>
      <c r="TNU141" s="40"/>
      <c r="TNV141" s="41"/>
      <c r="TNW141" s="41"/>
      <c r="TNX141" s="41"/>
      <c r="TNY141" s="42"/>
      <c r="TNZ141" s="41"/>
      <c r="TOA141" s="43"/>
      <c r="TOB141" s="44"/>
      <c r="TOC141" s="41"/>
      <c r="TOD141" s="41"/>
      <c r="TOE141" s="41"/>
      <c r="TOF141" s="38"/>
      <c r="TOG141" s="38"/>
      <c r="TOH141" s="38"/>
      <c r="TOI141" s="38"/>
      <c r="TOJ141" s="39"/>
      <c r="TOK141" s="40"/>
      <c r="TOL141" s="41"/>
      <c r="TOM141" s="41"/>
      <c r="TON141" s="41"/>
      <c r="TOO141" s="42"/>
      <c r="TOP141" s="41"/>
      <c r="TOQ141" s="43"/>
      <c r="TOR141" s="44"/>
      <c r="TOS141" s="41"/>
      <c r="TOT141" s="41"/>
      <c r="TOU141" s="41"/>
      <c r="TOV141" s="38"/>
      <c r="TOW141" s="38"/>
      <c r="TOX141" s="38"/>
      <c r="TOY141" s="38"/>
      <c r="TOZ141" s="39"/>
      <c r="TPA141" s="40"/>
      <c r="TPB141" s="41"/>
      <c r="TPC141" s="41"/>
      <c r="TPD141" s="41"/>
      <c r="TPE141" s="42"/>
      <c r="TPF141" s="41"/>
      <c r="TPG141" s="43"/>
      <c r="TPH141" s="44"/>
      <c r="TPI141" s="41"/>
      <c r="TPJ141" s="41"/>
      <c r="TPK141" s="41"/>
      <c r="TPL141" s="38"/>
      <c r="TPM141" s="38"/>
      <c r="TPN141" s="38"/>
      <c r="TPO141" s="38"/>
      <c r="TPP141" s="39"/>
      <c r="TPQ141" s="40"/>
      <c r="TPR141" s="41"/>
      <c r="TPS141" s="41"/>
      <c r="TPT141" s="41"/>
      <c r="TPU141" s="42"/>
      <c r="TPV141" s="41"/>
      <c r="TPW141" s="43"/>
      <c r="TPX141" s="44"/>
      <c r="TPY141" s="41"/>
      <c r="TPZ141" s="41"/>
      <c r="TQA141" s="41"/>
      <c r="TQB141" s="38"/>
      <c r="TQC141" s="38"/>
      <c r="TQD141" s="38"/>
      <c r="TQE141" s="38"/>
      <c r="TQF141" s="39"/>
      <c r="TQG141" s="40"/>
      <c r="TQH141" s="41"/>
      <c r="TQI141" s="41"/>
      <c r="TQJ141" s="41"/>
      <c r="TQK141" s="42"/>
      <c r="TQL141" s="41"/>
      <c r="TQM141" s="43"/>
      <c r="TQN141" s="44"/>
      <c r="TQO141" s="41"/>
      <c r="TQP141" s="41"/>
      <c r="TQQ141" s="41"/>
      <c r="TQR141" s="38"/>
      <c r="TQS141" s="38"/>
      <c r="TQT141" s="38"/>
      <c r="TQU141" s="38"/>
      <c r="TQV141" s="39"/>
      <c r="TQW141" s="40"/>
      <c r="TQX141" s="41"/>
      <c r="TQY141" s="41"/>
      <c r="TQZ141" s="41"/>
      <c r="TRA141" s="42"/>
      <c r="TRB141" s="41"/>
      <c r="TRC141" s="43"/>
      <c r="TRD141" s="44"/>
      <c r="TRE141" s="41"/>
      <c r="TRF141" s="41"/>
      <c r="TRG141" s="41"/>
      <c r="TRH141" s="38"/>
      <c r="TRI141" s="38"/>
      <c r="TRJ141" s="38"/>
      <c r="TRK141" s="38"/>
      <c r="TRL141" s="39"/>
      <c r="TRM141" s="40"/>
      <c r="TRN141" s="41"/>
      <c r="TRO141" s="41"/>
      <c r="TRP141" s="41"/>
      <c r="TRQ141" s="42"/>
      <c r="TRR141" s="41"/>
      <c r="TRS141" s="43"/>
      <c r="TRT141" s="44"/>
      <c r="TRU141" s="41"/>
      <c r="TRV141" s="41"/>
      <c r="TRW141" s="41"/>
      <c r="TRX141" s="38"/>
      <c r="TRY141" s="38"/>
      <c r="TRZ141" s="38"/>
      <c r="TSA141" s="38"/>
      <c r="TSB141" s="39"/>
      <c r="TSC141" s="40"/>
      <c r="TSD141" s="41"/>
      <c r="TSE141" s="41"/>
      <c r="TSF141" s="41"/>
      <c r="TSG141" s="42"/>
      <c r="TSH141" s="41"/>
      <c r="TSI141" s="43"/>
      <c r="TSJ141" s="44"/>
      <c r="TSK141" s="41"/>
      <c r="TSL141" s="41"/>
      <c r="TSM141" s="41"/>
      <c r="TSN141" s="38"/>
      <c r="TSO141" s="38"/>
      <c r="TSP141" s="38"/>
      <c r="TSQ141" s="38"/>
      <c r="TSR141" s="39"/>
      <c r="TSS141" s="40"/>
      <c r="TST141" s="41"/>
      <c r="TSU141" s="41"/>
      <c r="TSV141" s="41"/>
      <c r="TSW141" s="42"/>
      <c r="TSX141" s="41"/>
      <c r="TSY141" s="43"/>
      <c r="TSZ141" s="44"/>
      <c r="TTA141" s="41"/>
      <c r="TTB141" s="41"/>
      <c r="TTC141" s="41"/>
      <c r="TTD141" s="38"/>
      <c r="TTE141" s="38"/>
      <c r="TTF141" s="38"/>
      <c r="TTG141" s="38"/>
      <c r="TTH141" s="39"/>
      <c r="TTI141" s="40"/>
      <c r="TTJ141" s="41"/>
      <c r="TTK141" s="41"/>
      <c r="TTL141" s="41"/>
      <c r="TTM141" s="42"/>
      <c r="TTN141" s="41"/>
      <c r="TTO141" s="43"/>
      <c r="TTP141" s="44"/>
      <c r="TTQ141" s="41"/>
      <c r="TTR141" s="41"/>
      <c r="TTS141" s="41"/>
      <c r="TTT141" s="38"/>
      <c r="TTU141" s="38"/>
      <c r="TTV141" s="38"/>
      <c r="TTW141" s="38"/>
      <c r="TTX141" s="39"/>
      <c r="TTY141" s="40"/>
      <c r="TTZ141" s="41"/>
      <c r="TUA141" s="41"/>
      <c r="TUB141" s="41"/>
      <c r="TUC141" s="42"/>
      <c r="TUD141" s="41"/>
      <c r="TUE141" s="43"/>
      <c r="TUF141" s="44"/>
      <c r="TUG141" s="41"/>
      <c r="TUH141" s="41"/>
      <c r="TUI141" s="41"/>
      <c r="TUJ141" s="38"/>
      <c r="TUK141" s="38"/>
      <c r="TUL141" s="38"/>
      <c r="TUM141" s="38"/>
      <c r="TUN141" s="39"/>
      <c r="TUO141" s="40"/>
      <c r="TUP141" s="41"/>
      <c r="TUQ141" s="41"/>
      <c r="TUR141" s="41"/>
      <c r="TUS141" s="42"/>
      <c r="TUT141" s="41"/>
      <c r="TUU141" s="43"/>
      <c r="TUV141" s="44"/>
      <c r="TUW141" s="41"/>
      <c r="TUX141" s="41"/>
      <c r="TUY141" s="41"/>
      <c r="TUZ141" s="38"/>
      <c r="TVA141" s="38"/>
      <c r="TVB141" s="38"/>
      <c r="TVC141" s="38"/>
      <c r="TVD141" s="39"/>
      <c r="TVE141" s="40"/>
      <c r="TVF141" s="41"/>
      <c r="TVG141" s="41"/>
      <c r="TVH141" s="41"/>
      <c r="TVI141" s="42"/>
      <c r="TVJ141" s="41"/>
      <c r="TVK141" s="43"/>
      <c r="TVL141" s="44"/>
      <c r="TVM141" s="41"/>
      <c r="TVN141" s="41"/>
      <c r="TVO141" s="41"/>
      <c r="TVP141" s="38"/>
      <c r="TVQ141" s="38"/>
      <c r="TVR141" s="38"/>
      <c r="TVS141" s="38"/>
      <c r="TVT141" s="39"/>
      <c r="TVU141" s="40"/>
      <c r="TVV141" s="41"/>
      <c r="TVW141" s="41"/>
      <c r="TVX141" s="41"/>
      <c r="TVY141" s="42"/>
      <c r="TVZ141" s="41"/>
      <c r="TWA141" s="43"/>
      <c r="TWB141" s="44"/>
      <c r="TWC141" s="41"/>
      <c r="TWD141" s="41"/>
      <c r="TWE141" s="41"/>
      <c r="TWF141" s="38"/>
      <c r="TWG141" s="38"/>
      <c r="TWH141" s="38"/>
      <c r="TWI141" s="38"/>
      <c r="TWJ141" s="39"/>
      <c r="TWK141" s="40"/>
      <c r="TWL141" s="41"/>
      <c r="TWM141" s="41"/>
      <c r="TWN141" s="41"/>
      <c r="TWO141" s="42"/>
      <c r="TWP141" s="41"/>
      <c r="TWQ141" s="43"/>
      <c r="TWR141" s="44"/>
      <c r="TWS141" s="41"/>
      <c r="TWT141" s="41"/>
      <c r="TWU141" s="41"/>
      <c r="TWV141" s="38"/>
      <c r="TWW141" s="38"/>
      <c r="TWX141" s="38"/>
      <c r="TWY141" s="38"/>
      <c r="TWZ141" s="39"/>
      <c r="TXA141" s="40"/>
      <c r="TXB141" s="41"/>
      <c r="TXC141" s="41"/>
      <c r="TXD141" s="41"/>
      <c r="TXE141" s="42"/>
      <c r="TXF141" s="41"/>
      <c r="TXG141" s="43"/>
      <c r="TXH141" s="44"/>
      <c r="TXI141" s="41"/>
      <c r="TXJ141" s="41"/>
      <c r="TXK141" s="41"/>
      <c r="TXL141" s="38"/>
      <c r="TXM141" s="38"/>
      <c r="TXN141" s="38"/>
      <c r="TXO141" s="38"/>
      <c r="TXP141" s="39"/>
      <c r="TXQ141" s="40"/>
      <c r="TXR141" s="41"/>
      <c r="TXS141" s="41"/>
      <c r="TXT141" s="41"/>
      <c r="TXU141" s="42"/>
      <c r="TXV141" s="41"/>
      <c r="TXW141" s="43"/>
      <c r="TXX141" s="44"/>
      <c r="TXY141" s="41"/>
      <c r="TXZ141" s="41"/>
      <c r="TYA141" s="41"/>
      <c r="TYB141" s="38"/>
      <c r="TYC141" s="38"/>
      <c r="TYD141" s="38"/>
      <c r="TYE141" s="38"/>
      <c r="TYF141" s="39"/>
      <c r="TYG141" s="40"/>
      <c r="TYH141" s="41"/>
      <c r="TYI141" s="41"/>
      <c r="TYJ141" s="41"/>
      <c r="TYK141" s="42"/>
      <c r="TYL141" s="41"/>
      <c r="TYM141" s="43"/>
      <c r="TYN141" s="44"/>
      <c r="TYO141" s="41"/>
      <c r="TYP141" s="41"/>
      <c r="TYQ141" s="41"/>
      <c r="TYR141" s="38"/>
      <c r="TYS141" s="38"/>
      <c r="TYT141" s="38"/>
      <c r="TYU141" s="38"/>
      <c r="TYV141" s="39"/>
      <c r="TYW141" s="40"/>
      <c r="TYX141" s="41"/>
      <c r="TYY141" s="41"/>
      <c r="TYZ141" s="41"/>
      <c r="TZA141" s="42"/>
      <c r="TZB141" s="41"/>
      <c r="TZC141" s="43"/>
      <c r="TZD141" s="44"/>
      <c r="TZE141" s="41"/>
      <c r="TZF141" s="41"/>
      <c r="TZG141" s="41"/>
      <c r="TZH141" s="38"/>
      <c r="TZI141" s="38"/>
      <c r="TZJ141" s="38"/>
      <c r="TZK141" s="38"/>
      <c r="TZL141" s="39"/>
      <c r="TZM141" s="40"/>
      <c r="TZN141" s="41"/>
      <c r="TZO141" s="41"/>
      <c r="TZP141" s="41"/>
      <c r="TZQ141" s="42"/>
      <c r="TZR141" s="41"/>
      <c r="TZS141" s="43"/>
      <c r="TZT141" s="44"/>
      <c r="TZU141" s="41"/>
      <c r="TZV141" s="41"/>
      <c r="TZW141" s="41"/>
      <c r="TZX141" s="38"/>
      <c r="TZY141" s="38"/>
      <c r="TZZ141" s="38"/>
      <c r="UAA141" s="38"/>
      <c r="UAB141" s="39"/>
      <c r="UAC141" s="40"/>
      <c r="UAD141" s="41"/>
      <c r="UAE141" s="41"/>
      <c r="UAF141" s="41"/>
      <c r="UAG141" s="42"/>
      <c r="UAH141" s="41"/>
      <c r="UAI141" s="43"/>
      <c r="UAJ141" s="44"/>
      <c r="UAK141" s="41"/>
      <c r="UAL141" s="41"/>
      <c r="UAM141" s="41"/>
      <c r="UAN141" s="38"/>
      <c r="UAO141" s="38"/>
      <c r="UAP141" s="38"/>
      <c r="UAQ141" s="38"/>
      <c r="UAR141" s="39"/>
      <c r="UAS141" s="40"/>
      <c r="UAT141" s="41"/>
      <c r="UAU141" s="41"/>
      <c r="UAV141" s="41"/>
      <c r="UAW141" s="42"/>
      <c r="UAX141" s="41"/>
      <c r="UAY141" s="43"/>
      <c r="UAZ141" s="44"/>
      <c r="UBA141" s="41"/>
      <c r="UBB141" s="41"/>
      <c r="UBC141" s="41"/>
      <c r="UBD141" s="38"/>
      <c r="UBE141" s="38"/>
      <c r="UBF141" s="38"/>
      <c r="UBG141" s="38"/>
      <c r="UBH141" s="39"/>
      <c r="UBI141" s="40"/>
      <c r="UBJ141" s="41"/>
      <c r="UBK141" s="41"/>
      <c r="UBL141" s="41"/>
      <c r="UBM141" s="42"/>
      <c r="UBN141" s="41"/>
      <c r="UBO141" s="43"/>
      <c r="UBP141" s="44"/>
      <c r="UBQ141" s="41"/>
      <c r="UBR141" s="41"/>
      <c r="UBS141" s="41"/>
      <c r="UBT141" s="38"/>
      <c r="UBU141" s="38"/>
      <c r="UBV141" s="38"/>
      <c r="UBW141" s="38"/>
      <c r="UBX141" s="39"/>
      <c r="UBY141" s="40"/>
      <c r="UBZ141" s="41"/>
      <c r="UCA141" s="41"/>
      <c r="UCB141" s="41"/>
      <c r="UCC141" s="42"/>
      <c r="UCD141" s="41"/>
      <c r="UCE141" s="43"/>
      <c r="UCF141" s="44"/>
      <c r="UCG141" s="41"/>
      <c r="UCH141" s="41"/>
      <c r="UCI141" s="41"/>
      <c r="UCJ141" s="38"/>
      <c r="UCK141" s="38"/>
      <c r="UCL141" s="38"/>
      <c r="UCM141" s="38"/>
      <c r="UCN141" s="39"/>
      <c r="UCO141" s="40"/>
      <c r="UCP141" s="41"/>
      <c r="UCQ141" s="41"/>
      <c r="UCR141" s="41"/>
      <c r="UCS141" s="42"/>
      <c r="UCT141" s="41"/>
      <c r="UCU141" s="43"/>
      <c r="UCV141" s="44"/>
      <c r="UCW141" s="41"/>
      <c r="UCX141" s="41"/>
      <c r="UCY141" s="41"/>
      <c r="UCZ141" s="38"/>
      <c r="UDA141" s="38"/>
      <c r="UDB141" s="38"/>
      <c r="UDC141" s="38"/>
      <c r="UDD141" s="39"/>
      <c r="UDE141" s="40"/>
      <c r="UDF141" s="41"/>
      <c r="UDG141" s="41"/>
      <c r="UDH141" s="41"/>
      <c r="UDI141" s="42"/>
      <c r="UDJ141" s="41"/>
      <c r="UDK141" s="43"/>
      <c r="UDL141" s="44"/>
      <c r="UDM141" s="41"/>
      <c r="UDN141" s="41"/>
      <c r="UDO141" s="41"/>
      <c r="UDP141" s="38"/>
      <c r="UDQ141" s="38"/>
      <c r="UDR141" s="38"/>
      <c r="UDS141" s="38"/>
      <c r="UDT141" s="39"/>
      <c r="UDU141" s="40"/>
      <c r="UDV141" s="41"/>
      <c r="UDW141" s="41"/>
      <c r="UDX141" s="41"/>
      <c r="UDY141" s="42"/>
      <c r="UDZ141" s="41"/>
      <c r="UEA141" s="43"/>
      <c r="UEB141" s="44"/>
      <c r="UEC141" s="41"/>
      <c r="UED141" s="41"/>
      <c r="UEE141" s="41"/>
      <c r="UEF141" s="38"/>
      <c r="UEG141" s="38"/>
      <c r="UEH141" s="38"/>
      <c r="UEI141" s="38"/>
      <c r="UEJ141" s="39"/>
      <c r="UEK141" s="40"/>
      <c r="UEL141" s="41"/>
      <c r="UEM141" s="41"/>
      <c r="UEN141" s="41"/>
      <c r="UEO141" s="42"/>
      <c r="UEP141" s="41"/>
      <c r="UEQ141" s="43"/>
      <c r="UER141" s="44"/>
      <c r="UES141" s="41"/>
      <c r="UET141" s="41"/>
      <c r="UEU141" s="41"/>
      <c r="UEV141" s="38"/>
      <c r="UEW141" s="38"/>
      <c r="UEX141" s="38"/>
      <c r="UEY141" s="38"/>
      <c r="UEZ141" s="39"/>
      <c r="UFA141" s="40"/>
      <c r="UFB141" s="41"/>
      <c r="UFC141" s="41"/>
      <c r="UFD141" s="41"/>
      <c r="UFE141" s="42"/>
      <c r="UFF141" s="41"/>
      <c r="UFG141" s="43"/>
      <c r="UFH141" s="44"/>
      <c r="UFI141" s="41"/>
      <c r="UFJ141" s="41"/>
      <c r="UFK141" s="41"/>
      <c r="UFL141" s="38"/>
      <c r="UFM141" s="38"/>
      <c r="UFN141" s="38"/>
      <c r="UFO141" s="38"/>
      <c r="UFP141" s="39"/>
      <c r="UFQ141" s="40"/>
      <c r="UFR141" s="41"/>
      <c r="UFS141" s="41"/>
      <c r="UFT141" s="41"/>
      <c r="UFU141" s="42"/>
      <c r="UFV141" s="41"/>
      <c r="UFW141" s="43"/>
      <c r="UFX141" s="44"/>
      <c r="UFY141" s="41"/>
      <c r="UFZ141" s="41"/>
      <c r="UGA141" s="41"/>
      <c r="UGB141" s="38"/>
      <c r="UGC141" s="38"/>
      <c r="UGD141" s="38"/>
      <c r="UGE141" s="38"/>
      <c r="UGF141" s="39"/>
      <c r="UGG141" s="40"/>
      <c r="UGH141" s="41"/>
      <c r="UGI141" s="41"/>
      <c r="UGJ141" s="41"/>
      <c r="UGK141" s="42"/>
      <c r="UGL141" s="41"/>
      <c r="UGM141" s="43"/>
      <c r="UGN141" s="44"/>
      <c r="UGO141" s="41"/>
      <c r="UGP141" s="41"/>
      <c r="UGQ141" s="41"/>
      <c r="UGR141" s="38"/>
      <c r="UGS141" s="38"/>
      <c r="UGT141" s="38"/>
      <c r="UGU141" s="38"/>
      <c r="UGV141" s="39"/>
      <c r="UGW141" s="40"/>
      <c r="UGX141" s="41"/>
      <c r="UGY141" s="41"/>
      <c r="UGZ141" s="41"/>
      <c r="UHA141" s="42"/>
      <c r="UHB141" s="41"/>
      <c r="UHC141" s="43"/>
      <c r="UHD141" s="44"/>
      <c r="UHE141" s="41"/>
      <c r="UHF141" s="41"/>
      <c r="UHG141" s="41"/>
      <c r="UHH141" s="38"/>
      <c r="UHI141" s="38"/>
      <c r="UHJ141" s="38"/>
      <c r="UHK141" s="38"/>
      <c r="UHL141" s="39"/>
      <c r="UHM141" s="40"/>
      <c r="UHN141" s="41"/>
      <c r="UHO141" s="41"/>
      <c r="UHP141" s="41"/>
      <c r="UHQ141" s="42"/>
      <c r="UHR141" s="41"/>
      <c r="UHS141" s="43"/>
      <c r="UHT141" s="44"/>
      <c r="UHU141" s="41"/>
      <c r="UHV141" s="41"/>
      <c r="UHW141" s="41"/>
      <c r="UHX141" s="38"/>
      <c r="UHY141" s="38"/>
      <c r="UHZ141" s="38"/>
      <c r="UIA141" s="38"/>
      <c r="UIB141" s="39"/>
      <c r="UIC141" s="40"/>
      <c r="UID141" s="41"/>
      <c r="UIE141" s="41"/>
      <c r="UIF141" s="41"/>
      <c r="UIG141" s="42"/>
      <c r="UIH141" s="41"/>
      <c r="UII141" s="43"/>
      <c r="UIJ141" s="44"/>
      <c r="UIK141" s="41"/>
      <c r="UIL141" s="41"/>
      <c r="UIM141" s="41"/>
      <c r="UIN141" s="38"/>
      <c r="UIO141" s="38"/>
      <c r="UIP141" s="38"/>
      <c r="UIQ141" s="38"/>
      <c r="UIR141" s="39"/>
      <c r="UIS141" s="40"/>
      <c r="UIT141" s="41"/>
      <c r="UIU141" s="41"/>
      <c r="UIV141" s="41"/>
      <c r="UIW141" s="42"/>
      <c r="UIX141" s="41"/>
      <c r="UIY141" s="43"/>
      <c r="UIZ141" s="44"/>
      <c r="UJA141" s="41"/>
      <c r="UJB141" s="41"/>
      <c r="UJC141" s="41"/>
      <c r="UJD141" s="38"/>
      <c r="UJE141" s="38"/>
      <c r="UJF141" s="38"/>
      <c r="UJG141" s="38"/>
      <c r="UJH141" s="39"/>
      <c r="UJI141" s="40"/>
      <c r="UJJ141" s="41"/>
      <c r="UJK141" s="41"/>
      <c r="UJL141" s="41"/>
      <c r="UJM141" s="42"/>
      <c r="UJN141" s="41"/>
      <c r="UJO141" s="43"/>
      <c r="UJP141" s="44"/>
      <c r="UJQ141" s="41"/>
      <c r="UJR141" s="41"/>
      <c r="UJS141" s="41"/>
      <c r="UJT141" s="38"/>
      <c r="UJU141" s="38"/>
      <c r="UJV141" s="38"/>
      <c r="UJW141" s="38"/>
      <c r="UJX141" s="39"/>
      <c r="UJY141" s="40"/>
      <c r="UJZ141" s="41"/>
      <c r="UKA141" s="41"/>
      <c r="UKB141" s="41"/>
      <c r="UKC141" s="42"/>
      <c r="UKD141" s="41"/>
      <c r="UKE141" s="43"/>
      <c r="UKF141" s="44"/>
      <c r="UKG141" s="41"/>
      <c r="UKH141" s="41"/>
      <c r="UKI141" s="41"/>
      <c r="UKJ141" s="38"/>
      <c r="UKK141" s="38"/>
      <c r="UKL141" s="38"/>
      <c r="UKM141" s="38"/>
      <c r="UKN141" s="39"/>
      <c r="UKO141" s="40"/>
      <c r="UKP141" s="41"/>
      <c r="UKQ141" s="41"/>
      <c r="UKR141" s="41"/>
      <c r="UKS141" s="42"/>
      <c r="UKT141" s="41"/>
      <c r="UKU141" s="43"/>
      <c r="UKV141" s="44"/>
      <c r="UKW141" s="41"/>
      <c r="UKX141" s="41"/>
      <c r="UKY141" s="41"/>
      <c r="UKZ141" s="38"/>
      <c r="ULA141" s="38"/>
      <c r="ULB141" s="38"/>
      <c r="ULC141" s="38"/>
      <c r="ULD141" s="39"/>
      <c r="ULE141" s="40"/>
      <c r="ULF141" s="41"/>
      <c r="ULG141" s="41"/>
      <c r="ULH141" s="41"/>
      <c r="ULI141" s="42"/>
      <c r="ULJ141" s="41"/>
      <c r="ULK141" s="43"/>
      <c r="ULL141" s="44"/>
      <c r="ULM141" s="41"/>
      <c r="ULN141" s="41"/>
      <c r="ULO141" s="41"/>
      <c r="ULP141" s="38"/>
      <c r="ULQ141" s="38"/>
      <c r="ULR141" s="38"/>
      <c r="ULS141" s="38"/>
      <c r="ULT141" s="39"/>
      <c r="ULU141" s="40"/>
      <c r="ULV141" s="41"/>
      <c r="ULW141" s="41"/>
      <c r="ULX141" s="41"/>
      <c r="ULY141" s="42"/>
      <c r="ULZ141" s="41"/>
      <c r="UMA141" s="43"/>
      <c r="UMB141" s="44"/>
      <c r="UMC141" s="41"/>
      <c r="UMD141" s="41"/>
      <c r="UME141" s="41"/>
      <c r="UMF141" s="38"/>
      <c r="UMG141" s="38"/>
      <c r="UMH141" s="38"/>
      <c r="UMI141" s="38"/>
      <c r="UMJ141" s="39"/>
      <c r="UMK141" s="40"/>
      <c r="UML141" s="41"/>
      <c r="UMM141" s="41"/>
      <c r="UMN141" s="41"/>
      <c r="UMO141" s="42"/>
      <c r="UMP141" s="41"/>
      <c r="UMQ141" s="43"/>
      <c r="UMR141" s="44"/>
      <c r="UMS141" s="41"/>
      <c r="UMT141" s="41"/>
      <c r="UMU141" s="41"/>
      <c r="UMV141" s="38"/>
      <c r="UMW141" s="38"/>
      <c r="UMX141" s="38"/>
      <c r="UMY141" s="38"/>
      <c r="UMZ141" s="39"/>
      <c r="UNA141" s="40"/>
      <c r="UNB141" s="41"/>
      <c r="UNC141" s="41"/>
      <c r="UND141" s="41"/>
      <c r="UNE141" s="42"/>
      <c r="UNF141" s="41"/>
      <c r="UNG141" s="43"/>
      <c r="UNH141" s="44"/>
      <c r="UNI141" s="41"/>
      <c r="UNJ141" s="41"/>
      <c r="UNK141" s="41"/>
      <c r="UNL141" s="38"/>
      <c r="UNM141" s="38"/>
      <c r="UNN141" s="38"/>
      <c r="UNO141" s="38"/>
      <c r="UNP141" s="39"/>
      <c r="UNQ141" s="40"/>
      <c r="UNR141" s="41"/>
      <c r="UNS141" s="41"/>
      <c r="UNT141" s="41"/>
      <c r="UNU141" s="42"/>
      <c r="UNV141" s="41"/>
      <c r="UNW141" s="43"/>
      <c r="UNX141" s="44"/>
      <c r="UNY141" s="41"/>
      <c r="UNZ141" s="41"/>
      <c r="UOA141" s="41"/>
      <c r="UOB141" s="38"/>
      <c r="UOC141" s="38"/>
      <c r="UOD141" s="38"/>
      <c r="UOE141" s="38"/>
      <c r="UOF141" s="39"/>
      <c r="UOG141" s="40"/>
      <c r="UOH141" s="41"/>
      <c r="UOI141" s="41"/>
      <c r="UOJ141" s="41"/>
      <c r="UOK141" s="42"/>
      <c r="UOL141" s="41"/>
      <c r="UOM141" s="43"/>
      <c r="UON141" s="44"/>
      <c r="UOO141" s="41"/>
      <c r="UOP141" s="41"/>
      <c r="UOQ141" s="41"/>
      <c r="UOR141" s="38"/>
      <c r="UOS141" s="38"/>
      <c r="UOT141" s="38"/>
      <c r="UOU141" s="38"/>
      <c r="UOV141" s="39"/>
      <c r="UOW141" s="40"/>
      <c r="UOX141" s="41"/>
      <c r="UOY141" s="41"/>
      <c r="UOZ141" s="41"/>
      <c r="UPA141" s="42"/>
      <c r="UPB141" s="41"/>
      <c r="UPC141" s="43"/>
      <c r="UPD141" s="44"/>
      <c r="UPE141" s="41"/>
      <c r="UPF141" s="41"/>
      <c r="UPG141" s="41"/>
      <c r="UPH141" s="38"/>
      <c r="UPI141" s="38"/>
      <c r="UPJ141" s="38"/>
      <c r="UPK141" s="38"/>
      <c r="UPL141" s="39"/>
      <c r="UPM141" s="40"/>
      <c r="UPN141" s="41"/>
      <c r="UPO141" s="41"/>
      <c r="UPP141" s="41"/>
      <c r="UPQ141" s="42"/>
      <c r="UPR141" s="41"/>
      <c r="UPS141" s="43"/>
      <c r="UPT141" s="44"/>
      <c r="UPU141" s="41"/>
      <c r="UPV141" s="41"/>
      <c r="UPW141" s="41"/>
      <c r="UPX141" s="38"/>
      <c r="UPY141" s="38"/>
      <c r="UPZ141" s="38"/>
      <c r="UQA141" s="38"/>
      <c r="UQB141" s="39"/>
      <c r="UQC141" s="40"/>
      <c r="UQD141" s="41"/>
      <c r="UQE141" s="41"/>
      <c r="UQF141" s="41"/>
      <c r="UQG141" s="42"/>
      <c r="UQH141" s="41"/>
      <c r="UQI141" s="43"/>
      <c r="UQJ141" s="44"/>
      <c r="UQK141" s="41"/>
      <c r="UQL141" s="41"/>
      <c r="UQM141" s="41"/>
      <c r="UQN141" s="38"/>
      <c r="UQO141" s="38"/>
      <c r="UQP141" s="38"/>
      <c r="UQQ141" s="38"/>
      <c r="UQR141" s="39"/>
      <c r="UQS141" s="40"/>
      <c r="UQT141" s="41"/>
      <c r="UQU141" s="41"/>
      <c r="UQV141" s="41"/>
      <c r="UQW141" s="42"/>
      <c r="UQX141" s="41"/>
      <c r="UQY141" s="43"/>
      <c r="UQZ141" s="44"/>
      <c r="URA141" s="41"/>
      <c r="URB141" s="41"/>
      <c r="URC141" s="41"/>
      <c r="URD141" s="38"/>
      <c r="URE141" s="38"/>
      <c r="URF141" s="38"/>
      <c r="URG141" s="38"/>
      <c r="URH141" s="39"/>
      <c r="URI141" s="40"/>
      <c r="URJ141" s="41"/>
      <c r="URK141" s="41"/>
      <c r="URL141" s="41"/>
      <c r="URM141" s="42"/>
      <c r="URN141" s="41"/>
      <c r="URO141" s="43"/>
      <c r="URP141" s="44"/>
      <c r="URQ141" s="41"/>
      <c r="URR141" s="41"/>
      <c r="URS141" s="41"/>
      <c r="URT141" s="38"/>
      <c r="URU141" s="38"/>
      <c r="URV141" s="38"/>
      <c r="URW141" s="38"/>
      <c r="URX141" s="39"/>
      <c r="URY141" s="40"/>
      <c r="URZ141" s="41"/>
      <c r="USA141" s="41"/>
      <c r="USB141" s="41"/>
      <c r="USC141" s="42"/>
      <c r="USD141" s="41"/>
      <c r="USE141" s="43"/>
      <c r="USF141" s="44"/>
      <c r="USG141" s="41"/>
      <c r="USH141" s="41"/>
      <c r="USI141" s="41"/>
      <c r="USJ141" s="38"/>
      <c r="USK141" s="38"/>
      <c r="USL141" s="38"/>
      <c r="USM141" s="38"/>
      <c r="USN141" s="39"/>
      <c r="USO141" s="40"/>
      <c r="USP141" s="41"/>
      <c r="USQ141" s="41"/>
      <c r="USR141" s="41"/>
      <c r="USS141" s="42"/>
      <c r="UST141" s="41"/>
      <c r="USU141" s="43"/>
      <c r="USV141" s="44"/>
      <c r="USW141" s="41"/>
      <c r="USX141" s="41"/>
      <c r="USY141" s="41"/>
      <c r="USZ141" s="38"/>
      <c r="UTA141" s="38"/>
      <c r="UTB141" s="38"/>
      <c r="UTC141" s="38"/>
      <c r="UTD141" s="39"/>
      <c r="UTE141" s="40"/>
      <c r="UTF141" s="41"/>
      <c r="UTG141" s="41"/>
      <c r="UTH141" s="41"/>
      <c r="UTI141" s="42"/>
      <c r="UTJ141" s="41"/>
      <c r="UTK141" s="43"/>
      <c r="UTL141" s="44"/>
      <c r="UTM141" s="41"/>
      <c r="UTN141" s="41"/>
      <c r="UTO141" s="41"/>
      <c r="UTP141" s="38"/>
      <c r="UTQ141" s="38"/>
      <c r="UTR141" s="38"/>
      <c r="UTS141" s="38"/>
      <c r="UTT141" s="39"/>
      <c r="UTU141" s="40"/>
      <c r="UTV141" s="41"/>
      <c r="UTW141" s="41"/>
      <c r="UTX141" s="41"/>
      <c r="UTY141" s="42"/>
      <c r="UTZ141" s="41"/>
      <c r="UUA141" s="43"/>
      <c r="UUB141" s="44"/>
      <c r="UUC141" s="41"/>
      <c r="UUD141" s="41"/>
      <c r="UUE141" s="41"/>
      <c r="UUF141" s="38"/>
      <c r="UUG141" s="38"/>
      <c r="UUH141" s="38"/>
      <c r="UUI141" s="38"/>
      <c r="UUJ141" s="39"/>
      <c r="UUK141" s="40"/>
      <c r="UUL141" s="41"/>
      <c r="UUM141" s="41"/>
      <c r="UUN141" s="41"/>
      <c r="UUO141" s="42"/>
      <c r="UUP141" s="41"/>
      <c r="UUQ141" s="43"/>
      <c r="UUR141" s="44"/>
      <c r="UUS141" s="41"/>
      <c r="UUT141" s="41"/>
      <c r="UUU141" s="41"/>
      <c r="UUV141" s="38"/>
      <c r="UUW141" s="38"/>
      <c r="UUX141" s="38"/>
      <c r="UUY141" s="38"/>
      <c r="UUZ141" s="39"/>
      <c r="UVA141" s="40"/>
      <c r="UVB141" s="41"/>
      <c r="UVC141" s="41"/>
      <c r="UVD141" s="41"/>
      <c r="UVE141" s="42"/>
      <c r="UVF141" s="41"/>
      <c r="UVG141" s="43"/>
      <c r="UVH141" s="44"/>
      <c r="UVI141" s="41"/>
      <c r="UVJ141" s="41"/>
      <c r="UVK141" s="41"/>
      <c r="UVL141" s="38"/>
      <c r="UVM141" s="38"/>
      <c r="UVN141" s="38"/>
      <c r="UVO141" s="38"/>
      <c r="UVP141" s="39"/>
      <c r="UVQ141" s="40"/>
      <c r="UVR141" s="41"/>
      <c r="UVS141" s="41"/>
      <c r="UVT141" s="41"/>
      <c r="UVU141" s="42"/>
      <c r="UVV141" s="41"/>
      <c r="UVW141" s="43"/>
      <c r="UVX141" s="44"/>
      <c r="UVY141" s="41"/>
      <c r="UVZ141" s="41"/>
      <c r="UWA141" s="41"/>
      <c r="UWB141" s="38"/>
      <c r="UWC141" s="38"/>
      <c r="UWD141" s="38"/>
      <c r="UWE141" s="38"/>
      <c r="UWF141" s="39"/>
      <c r="UWG141" s="40"/>
      <c r="UWH141" s="41"/>
      <c r="UWI141" s="41"/>
      <c r="UWJ141" s="41"/>
      <c r="UWK141" s="42"/>
      <c r="UWL141" s="41"/>
      <c r="UWM141" s="43"/>
      <c r="UWN141" s="44"/>
      <c r="UWO141" s="41"/>
      <c r="UWP141" s="41"/>
      <c r="UWQ141" s="41"/>
      <c r="UWR141" s="38"/>
      <c r="UWS141" s="38"/>
      <c r="UWT141" s="38"/>
      <c r="UWU141" s="38"/>
      <c r="UWV141" s="39"/>
      <c r="UWW141" s="40"/>
      <c r="UWX141" s="41"/>
      <c r="UWY141" s="41"/>
      <c r="UWZ141" s="41"/>
      <c r="UXA141" s="42"/>
      <c r="UXB141" s="41"/>
      <c r="UXC141" s="43"/>
      <c r="UXD141" s="44"/>
      <c r="UXE141" s="41"/>
      <c r="UXF141" s="41"/>
      <c r="UXG141" s="41"/>
      <c r="UXH141" s="38"/>
      <c r="UXI141" s="38"/>
      <c r="UXJ141" s="38"/>
      <c r="UXK141" s="38"/>
      <c r="UXL141" s="39"/>
      <c r="UXM141" s="40"/>
      <c r="UXN141" s="41"/>
      <c r="UXO141" s="41"/>
      <c r="UXP141" s="41"/>
      <c r="UXQ141" s="42"/>
      <c r="UXR141" s="41"/>
      <c r="UXS141" s="43"/>
      <c r="UXT141" s="44"/>
      <c r="UXU141" s="41"/>
      <c r="UXV141" s="41"/>
      <c r="UXW141" s="41"/>
      <c r="UXX141" s="38"/>
      <c r="UXY141" s="38"/>
      <c r="UXZ141" s="38"/>
      <c r="UYA141" s="38"/>
      <c r="UYB141" s="39"/>
      <c r="UYC141" s="40"/>
      <c r="UYD141" s="41"/>
      <c r="UYE141" s="41"/>
      <c r="UYF141" s="41"/>
      <c r="UYG141" s="42"/>
      <c r="UYH141" s="41"/>
      <c r="UYI141" s="43"/>
      <c r="UYJ141" s="44"/>
      <c r="UYK141" s="41"/>
      <c r="UYL141" s="41"/>
      <c r="UYM141" s="41"/>
      <c r="UYN141" s="38"/>
      <c r="UYO141" s="38"/>
      <c r="UYP141" s="38"/>
      <c r="UYQ141" s="38"/>
      <c r="UYR141" s="39"/>
      <c r="UYS141" s="40"/>
      <c r="UYT141" s="41"/>
      <c r="UYU141" s="41"/>
      <c r="UYV141" s="41"/>
      <c r="UYW141" s="42"/>
      <c r="UYX141" s="41"/>
      <c r="UYY141" s="43"/>
      <c r="UYZ141" s="44"/>
      <c r="UZA141" s="41"/>
      <c r="UZB141" s="41"/>
      <c r="UZC141" s="41"/>
      <c r="UZD141" s="38"/>
      <c r="UZE141" s="38"/>
      <c r="UZF141" s="38"/>
      <c r="UZG141" s="38"/>
      <c r="UZH141" s="39"/>
      <c r="UZI141" s="40"/>
      <c r="UZJ141" s="41"/>
      <c r="UZK141" s="41"/>
      <c r="UZL141" s="41"/>
      <c r="UZM141" s="42"/>
      <c r="UZN141" s="41"/>
      <c r="UZO141" s="43"/>
      <c r="UZP141" s="44"/>
      <c r="UZQ141" s="41"/>
      <c r="UZR141" s="41"/>
      <c r="UZS141" s="41"/>
      <c r="UZT141" s="38"/>
      <c r="UZU141" s="38"/>
      <c r="UZV141" s="38"/>
      <c r="UZW141" s="38"/>
      <c r="UZX141" s="39"/>
      <c r="UZY141" s="40"/>
      <c r="UZZ141" s="41"/>
      <c r="VAA141" s="41"/>
      <c r="VAB141" s="41"/>
      <c r="VAC141" s="42"/>
      <c r="VAD141" s="41"/>
      <c r="VAE141" s="43"/>
      <c r="VAF141" s="44"/>
      <c r="VAG141" s="41"/>
      <c r="VAH141" s="41"/>
      <c r="VAI141" s="41"/>
      <c r="VAJ141" s="38"/>
      <c r="VAK141" s="38"/>
      <c r="VAL141" s="38"/>
      <c r="VAM141" s="38"/>
      <c r="VAN141" s="39"/>
      <c r="VAO141" s="40"/>
      <c r="VAP141" s="41"/>
      <c r="VAQ141" s="41"/>
      <c r="VAR141" s="41"/>
      <c r="VAS141" s="42"/>
      <c r="VAT141" s="41"/>
      <c r="VAU141" s="43"/>
      <c r="VAV141" s="44"/>
      <c r="VAW141" s="41"/>
      <c r="VAX141" s="41"/>
      <c r="VAY141" s="41"/>
      <c r="VAZ141" s="38"/>
      <c r="VBA141" s="38"/>
      <c r="VBB141" s="38"/>
      <c r="VBC141" s="38"/>
      <c r="VBD141" s="39"/>
      <c r="VBE141" s="40"/>
      <c r="VBF141" s="41"/>
      <c r="VBG141" s="41"/>
      <c r="VBH141" s="41"/>
      <c r="VBI141" s="42"/>
      <c r="VBJ141" s="41"/>
      <c r="VBK141" s="43"/>
      <c r="VBL141" s="44"/>
      <c r="VBM141" s="41"/>
      <c r="VBN141" s="41"/>
      <c r="VBO141" s="41"/>
      <c r="VBP141" s="38"/>
      <c r="VBQ141" s="38"/>
      <c r="VBR141" s="38"/>
      <c r="VBS141" s="38"/>
      <c r="VBT141" s="39"/>
      <c r="VBU141" s="40"/>
      <c r="VBV141" s="41"/>
      <c r="VBW141" s="41"/>
      <c r="VBX141" s="41"/>
      <c r="VBY141" s="42"/>
      <c r="VBZ141" s="41"/>
      <c r="VCA141" s="43"/>
      <c r="VCB141" s="44"/>
      <c r="VCC141" s="41"/>
      <c r="VCD141" s="41"/>
      <c r="VCE141" s="41"/>
      <c r="VCF141" s="38"/>
      <c r="VCG141" s="38"/>
      <c r="VCH141" s="38"/>
      <c r="VCI141" s="38"/>
      <c r="VCJ141" s="39"/>
      <c r="VCK141" s="40"/>
      <c r="VCL141" s="41"/>
      <c r="VCM141" s="41"/>
      <c r="VCN141" s="41"/>
      <c r="VCO141" s="42"/>
      <c r="VCP141" s="41"/>
      <c r="VCQ141" s="43"/>
      <c r="VCR141" s="44"/>
      <c r="VCS141" s="41"/>
      <c r="VCT141" s="41"/>
      <c r="VCU141" s="41"/>
      <c r="VCV141" s="38"/>
      <c r="VCW141" s="38"/>
      <c r="VCX141" s="38"/>
      <c r="VCY141" s="38"/>
      <c r="VCZ141" s="39"/>
      <c r="VDA141" s="40"/>
      <c r="VDB141" s="41"/>
      <c r="VDC141" s="41"/>
      <c r="VDD141" s="41"/>
      <c r="VDE141" s="42"/>
      <c r="VDF141" s="41"/>
      <c r="VDG141" s="43"/>
      <c r="VDH141" s="44"/>
      <c r="VDI141" s="41"/>
      <c r="VDJ141" s="41"/>
      <c r="VDK141" s="41"/>
      <c r="VDL141" s="38"/>
      <c r="VDM141" s="38"/>
      <c r="VDN141" s="38"/>
      <c r="VDO141" s="38"/>
      <c r="VDP141" s="39"/>
      <c r="VDQ141" s="40"/>
      <c r="VDR141" s="41"/>
      <c r="VDS141" s="41"/>
      <c r="VDT141" s="41"/>
      <c r="VDU141" s="42"/>
      <c r="VDV141" s="41"/>
      <c r="VDW141" s="43"/>
      <c r="VDX141" s="44"/>
      <c r="VDY141" s="41"/>
      <c r="VDZ141" s="41"/>
      <c r="VEA141" s="41"/>
      <c r="VEB141" s="38"/>
      <c r="VEC141" s="38"/>
      <c r="VED141" s="38"/>
      <c r="VEE141" s="38"/>
      <c r="VEF141" s="39"/>
      <c r="VEG141" s="40"/>
      <c r="VEH141" s="41"/>
      <c r="VEI141" s="41"/>
      <c r="VEJ141" s="41"/>
      <c r="VEK141" s="42"/>
      <c r="VEL141" s="41"/>
      <c r="VEM141" s="43"/>
      <c r="VEN141" s="44"/>
      <c r="VEO141" s="41"/>
      <c r="VEP141" s="41"/>
      <c r="VEQ141" s="41"/>
      <c r="VER141" s="38"/>
      <c r="VES141" s="38"/>
      <c r="VET141" s="38"/>
      <c r="VEU141" s="38"/>
      <c r="VEV141" s="39"/>
      <c r="VEW141" s="40"/>
      <c r="VEX141" s="41"/>
      <c r="VEY141" s="41"/>
      <c r="VEZ141" s="41"/>
      <c r="VFA141" s="42"/>
      <c r="VFB141" s="41"/>
      <c r="VFC141" s="43"/>
      <c r="VFD141" s="44"/>
      <c r="VFE141" s="41"/>
      <c r="VFF141" s="41"/>
      <c r="VFG141" s="41"/>
      <c r="VFH141" s="38"/>
      <c r="VFI141" s="38"/>
      <c r="VFJ141" s="38"/>
      <c r="VFK141" s="38"/>
      <c r="VFL141" s="39"/>
      <c r="VFM141" s="40"/>
      <c r="VFN141" s="41"/>
      <c r="VFO141" s="41"/>
      <c r="VFP141" s="41"/>
      <c r="VFQ141" s="42"/>
      <c r="VFR141" s="41"/>
      <c r="VFS141" s="43"/>
      <c r="VFT141" s="44"/>
      <c r="VFU141" s="41"/>
      <c r="VFV141" s="41"/>
      <c r="VFW141" s="41"/>
      <c r="VFX141" s="38"/>
      <c r="VFY141" s="38"/>
      <c r="VFZ141" s="38"/>
      <c r="VGA141" s="38"/>
      <c r="VGB141" s="39"/>
      <c r="VGC141" s="40"/>
      <c r="VGD141" s="41"/>
      <c r="VGE141" s="41"/>
      <c r="VGF141" s="41"/>
      <c r="VGG141" s="42"/>
      <c r="VGH141" s="41"/>
      <c r="VGI141" s="43"/>
      <c r="VGJ141" s="44"/>
      <c r="VGK141" s="41"/>
      <c r="VGL141" s="41"/>
      <c r="VGM141" s="41"/>
      <c r="VGN141" s="38"/>
      <c r="VGO141" s="38"/>
      <c r="VGP141" s="38"/>
      <c r="VGQ141" s="38"/>
      <c r="VGR141" s="39"/>
      <c r="VGS141" s="40"/>
      <c r="VGT141" s="41"/>
      <c r="VGU141" s="41"/>
      <c r="VGV141" s="41"/>
      <c r="VGW141" s="42"/>
      <c r="VGX141" s="41"/>
      <c r="VGY141" s="43"/>
      <c r="VGZ141" s="44"/>
      <c r="VHA141" s="41"/>
      <c r="VHB141" s="41"/>
      <c r="VHC141" s="41"/>
      <c r="VHD141" s="38"/>
      <c r="VHE141" s="38"/>
      <c r="VHF141" s="38"/>
      <c r="VHG141" s="38"/>
      <c r="VHH141" s="39"/>
      <c r="VHI141" s="40"/>
      <c r="VHJ141" s="41"/>
      <c r="VHK141" s="41"/>
      <c r="VHL141" s="41"/>
      <c r="VHM141" s="42"/>
      <c r="VHN141" s="41"/>
      <c r="VHO141" s="43"/>
      <c r="VHP141" s="44"/>
      <c r="VHQ141" s="41"/>
      <c r="VHR141" s="41"/>
      <c r="VHS141" s="41"/>
      <c r="VHT141" s="38"/>
      <c r="VHU141" s="38"/>
      <c r="VHV141" s="38"/>
      <c r="VHW141" s="38"/>
      <c r="VHX141" s="39"/>
      <c r="VHY141" s="40"/>
      <c r="VHZ141" s="41"/>
      <c r="VIA141" s="41"/>
      <c r="VIB141" s="41"/>
      <c r="VIC141" s="42"/>
      <c r="VID141" s="41"/>
      <c r="VIE141" s="43"/>
      <c r="VIF141" s="44"/>
      <c r="VIG141" s="41"/>
      <c r="VIH141" s="41"/>
      <c r="VII141" s="41"/>
      <c r="VIJ141" s="38"/>
      <c r="VIK141" s="38"/>
      <c r="VIL141" s="38"/>
      <c r="VIM141" s="38"/>
      <c r="VIN141" s="39"/>
      <c r="VIO141" s="40"/>
      <c r="VIP141" s="41"/>
      <c r="VIQ141" s="41"/>
      <c r="VIR141" s="41"/>
      <c r="VIS141" s="42"/>
      <c r="VIT141" s="41"/>
      <c r="VIU141" s="43"/>
      <c r="VIV141" s="44"/>
      <c r="VIW141" s="41"/>
      <c r="VIX141" s="41"/>
      <c r="VIY141" s="41"/>
      <c r="VIZ141" s="38"/>
      <c r="VJA141" s="38"/>
      <c r="VJB141" s="38"/>
      <c r="VJC141" s="38"/>
      <c r="VJD141" s="39"/>
      <c r="VJE141" s="40"/>
      <c r="VJF141" s="41"/>
      <c r="VJG141" s="41"/>
      <c r="VJH141" s="41"/>
      <c r="VJI141" s="42"/>
      <c r="VJJ141" s="41"/>
      <c r="VJK141" s="43"/>
      <c r="VJL141" s="44"/>
      <c r="VJM141" s="41"/>
      <c r="VJN141" s="41"/>
      <c r="VJO141" s="41"/>
      <c r="VJP141" s="38"/>
      <c r="VJQ141" s="38"/>
      <c r="VJR141" s="38"/>
      <c r="VJS141" s="38"/>
      <c r="VJT141" s="39"/>
      <c r="VJU141" s="40"/>
      <c r="VJV141" s="41"/>
      <c r="VJW141" s="41"/>
      <c r="VJX141" s="41"/>
      <c r="VJY141" s="42"/>
      <c r="VJZ141" s="41"/>
      <c r="VKA141" s="43"/>
      <c r="VKB141" s="44"/>
      <c r="VKC141" s="41"/>
      <c r="VKD141" s="41"/>
      <c r="VKE141" s="41"/>
      <c r="VKF141" s="38"/>
      <c r="VKG141" s="38"/>
      <c r="VKH141" s="38"/>
      <c r="VKI141" s="38"/>
      <c r="VKJ141" s="39"/>
      <c r="VKK141" s="40"/>
      <c r="VKL141" s="41"/>
      <c r="VKM141" s="41"/>
      <c r="VKN141" s="41"/>
      <c r="VKO141" s="42"/>
      <c r="VKP141" s="41"/>
      <c r="VKQ141" s="43"/>
      <c r="VKR141" s="44"/>
      <c r="VKS141" s="41"/>
      <c r="VKT141" s="41"/>
      <c r="VKU141" s="41"/>
      <c r="VKV141" s="38"/>
      <c r="VKW141" s="38"/>
      <c r="VKX141" s="38"/>
      <c r="VKY141" s="38"/>
      <c r="VKZ141" s="39"/>
      <c r="VLA141" s="40"/>
      <c r="VLB141" s="41"/>
      <c r="VLC141" s="41"/>
      <c r="VLD141" s="41"/>
      <c r="VLE141" s="42"/>
      <c r="VLF141" s="41"/>
      <c r="VLG141" s="43"/>
      <c r="VLH141" s="44"/>
      <c r="VLI141" s="41"/>
      <c r="VLJ141" s="41"/>
      <c r="VLK141" s="41"/>
      <c r="VLL141" s="38"/>
      <c r="VLM141" s="38"/>
      <c r="VLN141" s="38"/>
      <c r="VLO141" s="38"/>
      <c r="VLP141" s="39"/>
      <c r="VLQ141" s="40"/>
      <c r="VLR141" s="41"/>
      <c r="VLS141" s="41"/>
      <c r="VLT141" s="41"/>
      <c r="VLU141" s="42"/>
      <c r="VLV141" s="41"/>
      <c r="VLW141" s="43"/>
      <c r="VLX141" s="44"/>
      <c r="VLY141" s="41"/>
      <c r="VLZ141" s="41"/>
      <c r="VMA141" s="41"/>
      <c r="VMB141" s="38"/>
      <c r="VMC141" s="38"/>
      <c r="VMD141" s="38"/>
      <c r="VME141" s="38"/>
      <c r="VMF141" s="39"/>
      <c r="VMG141" s="40"/>
      <c r="VMH141" s="41"/>
      <c r="VMI141" s="41"/>
      <c r="VMJ141" s="41"/>
      <c r="VMK141" s="42"/>
      <c r="VML141" s="41"/>
      <c r="VMM141" s="43"/>
      <c r="VMN141" s="44"/>
      <c r="VMO141" s="41"/>
      <c r="VMP141" s="41"/>
      <c r="VMQ141" s="41"/>
      <c r="VMR141" s="38"/>
      <c r="VMS141" s="38"/>
      <c r="VMT141" s="38"/>
      <c r="VMU141" s="38"/>
      <c r="VMV141" s="39"/>
      <c r="VMW141" s="40"/>
      <c r="VMX141" s="41"/>
      <c r="VMY141" s="41"/>
      <c r="VMZ141" s="41"/>
      <c r="VNA141" s="42"/>
      <c r="VNB141" s="41"/>
      <c r="VNC141" s="43"/>
      <c r="VND141" s="44"/>
      <c r="VNE141" s="41"/>
      <c r="VNF141" s="41"/>
      <c r="VNG141" s="41"/>
      <c r="VNH141" s="38"/>
      <c r="VNI141" s="38"/>
      <c r="VNJ141" s="38"/>
      <c r="VNK141" s="38"/>
      <c r="VNL141" s="39"/>
      <c r="VNM141" s="40"/>
      <c r="VNN141" s="41"/>
      <c r="VNO141" s="41"/>
      <c r="VNP141" s="41"/>
      <c r="VNQ141" s="42"/>
      <c r="VNR141" s="41"/>
      <c r="VNS141" s="43"/>
      <c r="VNT141" s="44"/>
      <c r="VNU141" s="41"/>
      <c r="VNV141" s="41"/>
      <c r="VNW141" s="41"/>
      <c r="VNX141" s="38"/>
      <c r="VNY141" s="38"/>
      <c r="VNZ141" s="38"/>
      <c r="VOA141" s="38"/>
      <c r="VOB141" s="39"/>
      <c r="VOC141" s="40"/>
      <c r="VOD141" s="41"/>
      <c r="VOE141" s="41"/>
      <c r="VOF141" s="41"/>
      <c r="VOG141" s="42"/>
      <c r="VOH141" s="41"/>
      <c r="VOI141" s="43"/>
      <c r="VOJ141" s="44"/>
      <c r="VOK141" s="41"/>
      <c r="VOL141" s="41"/>
      <c r="VOM141" s="41"/>
      <c r="VON141" s="38"/>
      <c r="VOO141" s="38"/>
      <c r="VOP141" s="38"/>
      <c r="VOQ141" s="38"/>
      <c r="VOR141" s="39"/>
      <c r="VOS141" s="40"/>
      <c r="VOT141" s="41"/>
      <c r="VOU141" s="41"/>
      <c r="VOV141" s="41"/>
      <c r="VOW141" s="42"/>
      <c r="VOX141" s="41"/>
      <c r="VOY141" s="43"/>
      <c r="VOZ141" s="44"/>
      <c r="VPA141" s="41"/>
      <c r="VPB141" s="41"/>
      <c r="VPC141" s="41"/>
      <c r="VPD141" s="38"/>
      <c r="VPE141" s="38"/>
      <c r="VPF141" s="38"/>
      <c r="VPG141" s="38"/>
      <c r="VPH141" s="39"/>
      <c r="VPI141" s="40"/>
      <c r="VPJ141" s="41"/>
      <c r="VPK141" s="41"/>
      <c r="VPL141" s="41"/>
      <c r="VPM141" s="42"/>
      <c r="VPN141" s="41"/>
      <c r="VPO141" s="43"/>
      <c r="VPP141" s="44"/>
      <c r="VPQ141" s="41"/>
      <c r="VPR141" s="41"/>
      <c r="VPS141" s="41"/>
      <c r="VPT141" s="38"/>
      <c r="VPU141" s="38"/>
      <c r="VPV141" s="38"/>
      <c r="VPW141" s="38"/>
      <c r="VPX141" s="39"/>
      <c r="VPY141" s="40"/>
      <c r="VPZ141" s="41"/>
      <c r="VQA141" s="41"/>
      <c r="VQB141" s="41"/>
      <c r="VQC141" s="42"/>
      <c r="VQD141" s="41"/>
      <c r="VQE141" s="43"/>
      <c r="VQF141" s="44"/>
      <c r="VQG141" s="41"/>
      <c r="VQH141" s="41"/>
      <c r="VQI141" s="41"/>
      <c r="VQJ141" s="38"/>
      <c r="VQK141" s="38"/>
      <c r="VQL141" s="38"/>
      <c r="VQM141" s="38"/>
      <c r="VQN141" s="39"/>
      <c r="VQO141" s="40"/>
      <c r="VQP141" s="41"/>
      <c r="VQQ141" s="41"/>
      <c r="VQR141" s="41"/>
      <c r="VQS141" s="42"/>
      <c r="VQT141" s="41"/>
      <c r="VQU141" s="43"/>
      <c r="VQV141" s="44"/>
      <c r="VQW141" s="41"/>
      <c r="VQX141" s="41"/>
      <c r="VQY141" s="41"/>
      <c r="VQZ141" s="38"/>
      <c r="VRA141" s="38"/>
      <c r="VRB141" s="38"/>
      <c r="VRC141" s="38"/>
      <c r="VRD141" s="39"/>
      <c r="VRE141" s="40"/>
      <c r="VRF141" s="41"/>
      <c r="VRG141" s="41"/>
      <c r="VRH141" s="41"/>
      <c r="VRI141" s="42"/>
      <c r="VRJ141" s="41"/>
      <c r="VRK141" s="43"/>
      <c r="VRL141" s="44"/>
      <c r="VRM141" s="41"/>
      <c r="VRN141" s="41"/>
      <c r="VRO141" s="41"/>
      <c r="VRP141" s="38"/>
      <c r="VRQ141" s="38"/>
      <c r="VRR141" s="38"/>
      <c r="VRS141" s="38"/>
      <c r="VRT141" s="39"/>
      <c r="VRU141" s="40"/>
      <c r="VRV141" s="41"/>
      <c r="VRW141" s="41"/>
      <c r="VRX141" s="41"/>
      <c r="VRY141" s="42"/>
      <c r="VRZ141" s="41"/>
      <c r="VSA141" s="43"/>
      <c r="VSB141" s="44"/>
      <c r="VSC141" s="41"/>
      <c r="VSD141" s="41"/>
      <c r="VSE141" s="41"/>
      <c r="VSF141" s="38"/>
      <c r="VSG141" s="38"/>
      <c r="VSH141" s="38"/>
      <c r="VSI141" s="38"/>
      <c r="VSJ141" s="39"/>
      <c r="VSK141" s="40"/>
      <c r="VSL141" s="41"/>
      <c r="VSM141" s="41"/>
      <c r="VSN141" s="41"/>
      <c r="VSO141" s="42"/>
      <c r="VSP141" s="41"/>
      <c r="VSQ141" s="43"/>
      <c r="VSR141" s="44"/>
      <c r="VSS141" s="41"/>
      <c r="VST141" s="41"/>
      <c r="VSU141" s="41"/>
      <c r="VSV141" s="38"/>
      <c r="VSW141" s="38"/>
      <c r="VSX141" s="38"/>
      <c r="VSY141" s="38"/>
      <c r="VSZ141" s="39"/>
      <c r="VTA141" s="40"/>
      <c r="VTB141" s="41"/>
      <c r="VTC141" s="41"/>
      <c r="VTD141" s="41"/>
      <c r="VTE141" s="42"/>
      <c r="VTF141" s="41"/>
      <c r="VTG141" s="43"/>
      <c r="VTH141" s="44"/>
      <c r="VTI141" s="41"/>
      <c r="VTJ141" s="41"/>
      <c r="VTK141" s="41"/>
      <c r="VTL141" s="38"/>
      <c r="VTM141" s="38"/>
      <c r="VTN141" s="38"/>
      <c r="VTO141" s="38"/>
      <c r="VTP141" s="39"/>
      <c r="VTQ141" s="40"/>
      <c r="VTR141" s="41"/>
      <c r="VTS141" s="41"/>
      <c r="VTT141" s="41"/>
      <c r="VTU141" s="42"/>
      <c r="VTV141" s="41"/>
      <c r="VTW141" s="43"/>
      <c r="VTX141" s="44"/>
      <c r="VTY141" s="41"/>
      <c r="VTZ141" s="41"/>
      <c r="VUA141" s="41"/>
      <c r="VUB141" s="38"/>
      <c r="VUC141" s="38"/>
      <c r="VUD141" s="38"/>
      <c r="VUE141" s="38"/>
      <c r="VUF141" s="39"/>
      <c r="VUG141" s="40"/>
      <c r="VUH141" s="41"/>
      <c r="VUI141" s="41"/>
      <c r="VUJ141" s="41"/>
      <c r="VUK141" s="42"/>
      <c r="VUL141" s="41"/>
      <c r="VUM141" s="43"/>
      <c r="VUN141" s="44"/>
      <c r="VUO141" s="41"/>
      <c r="VUP141" s="41"/>
      <c r="VUQ141" s="41"/>
      <c r="VUR141" s="38"/>
      <c r="VUS141" s="38"/>
      <c r="VUT141" s="38"/>
      <c r="VUU141" s="38"/>
      <c r="VUV141" s="39"/>
      <c r="VUW141" s="40"/>
      <c r="VUX141" s="41"/>
      <c r="VUY141" s="41"/>
      <c r="VUZ141" s="41"/>
      <c r="VVA141" s="42"/>
      <c r="VVB141" s="41"/>
      <c r="VVC141" s="43"/>
      <c r="VVD141" s="44"/>
      <c r="VVE141" s="41"/>
      <c r="VVF141" s="41"/>
      <c r="VVG141" s="41"/>
      <c r="VVH141" s="38"/>
      <c r="VVI141" s="38"/>
      <c r="VVJ141" s="38"/>
      <c r="VVK141" s="38"/>
      <c r="VVL141" s="39"/>
      <c r="VVM141" s="40"/>
      <c r="VVN141" s="41"/>
      <c r="VVO141" s="41"/>
      <c r="VVP141" s="41"/>
      <c r="VVQ141" s="42"/>
      <c r="VVR141" s="41"/>
      <c r="VVS141" s="43"/>
      <c r="VVT141" s="44"/>
      <c r="VVU141" s="41"/>
      <c r="VVV141" s="41"/>
      <c r="VVW141" s="41"/>
      <c r="VVX141" s="38"/>
      <c r="VVY141" s="38"/>
      <c r="VVZ141" s="38"/>
      <c r="VWA141" s="38"/>
      <c r="VWB141" s="39"/>
      <c r="VWC141" s="40"/>
      <c r="VWD141" s="41"/>
      <c r="VWE141" s="41"/>
      <c r="VWF141" s="41"/>
      <c r="VWG141" s="42"/>
      <c r="VWH141" s="41"/>
      <c r="VWI141" s="43"/>
      <c r="VWJ141" s="44"/>
      <c r="VWK141" s="41"/>
      <c r="VWL141" s="41"/>
      <c r="VWM141" s="41"/>
      <c r="VWN141" s="38"/>
      <c r="VWO141" s="38"/>
      <c r="VWP141" s="38"/>
      <c r="VWQ141" s="38"/>
      <c r="VWR141" s="39"/>
      <c r="VWS141" s="40"/>
      <c r="VWT141" s="41"/>
      <c r="VWU141" s="41"/>
      <c r="VWV141" s="41"/>
      <c r="VWW141" s="42"/>
      <c r="VWX141" s="41"/>
      <c r="VWY141" s="43"/>
      <c r="VWZ141" s="44"/>
      <c r="VXA141" s="41"/>
      <c r="VXB141" s="41"/>
      <c r="VXC141" s="41"/>
      <c r="VXD141" s="38"/>
      <c r="VXE141" s="38"/>
      <c r="VXF141" s="38"/>
      <c r="VXG141" s="38"/>
      <c r="VXH141" s="39"/>
      <c r="VXI141" s="40"/>
      <c r="VXJ141" s="41"/>
      <c r="VXK141" s="41"/>
      <c r="VXL141" s="41"/>
      <c r="VXM141" s="42"/>
      <c r="VXN141" s="41"/>
      <c r="VXO141" s="43"/>
      <c r="VXP141" s="44"/>
      <c r="VXQ141" s="41"/>
      <c r="VXR141" s="41"/>
      <c r="VXS141" s="41"/>
      <c r="VXT141" s="38"/>
      <c r="VXU141" s="38"/>
      <c r="VXV141" s="38"/>
      <c r="VXW141" s="38"/>
      <c r="VXX141" s="39"/>
      <c r="VXY141" s="40"/>
      <c r="VXZ141" s="41"/>
      <c r="VYA141" s="41"/>
      <c r="VYB141" s="41"/>
      <c r="VYC141" s="42"/>
      <c r="VYD141" s="41"/>
      <c r="VYE141" s="43"/>
      <c r="VYF141" s="44"/>
      <c r="VYG141" s="41"/>
      <c r="VYH141" s="41"/>
      <c r="VYI141" s="41"/>
      <c r="VYJ141" s="38"/>
      <c r="VYK141" s="38"/>
      <c r="VYL141" s="38"/>
      <c r="VYM141" s="38"/>
      <c r="VYN141" s="39"/>
      <c r="VYO141" s="40"/>
      <c r="VYP141" s="41"/>
      <c r="VYQ141" s="41"/>
      <c r="VYR141" s="41"/>
      <c r="VYS141" s="42"/>
      <c r="VYT141" s="41"/>
      <c r="VYU141" s="43"/>
      <c r="VYV141" s="44"/>
      <c r="VYW141" s="41"/>
      <c r="VYX141" s="41"/>
      <c r="VYY141" s="41"/>
      <c r="VYZ141" s="38"/>
      <c r="VZA141" s="38"/>
      <c r="VZB141" s="38"/>
      <c r="VZC141" s="38"/>
      <c r="VZD141" s="39"/>
      <c r="VZE141" s="40"/>
      <c r="VZF141" s="41"/>
      <c r="VZG141" s="41"/>
      <c r="VZH141" s="41"/>
      <c r="VZI141" s="42"/>
      <c r="VZJ141" s="41"/>
      <c r="VZK141" s="43"/>
      <c r="VZL141" s="44"/>
      <c r="VZM141" s="41"/>
      <c r="VZN141" s="41"/>
      <c r="VZO141" s="41"/>
      <c r="VZP141" s="38"/>
      <c r="VZQ141" s="38"/>
      <c r="VZR141" s="38"/>
      <c r="VZS141" s="38"/>
      <c r="VZT141" s="39"/>
      <c r="VZU141" s="40"/>
      <c r="VZV141" s="41"/>
      <c r="VZW141" s="41"/>
      <c r="VZX141" s="41"/>
      <c r="VZY141" s="42"/>
      <c r="VZZ141" s="41"/>
      <c r="WAA141" s="43"/>
      <c r="WAB141" s="44"/>
      <c r="WAC141" s="41"/>
      <c r="WAD141" s="41"/>
      <c r="WAE141" s="41"/>
      <c r="WAF141" s="38"/>
      <c r="WAG141" s="38"/>
      <c r="WAH141" s="38"/>
      <c r="WAI141" s="38"/>
      <c r="WAJ141" s="39"/>
      <c r="WAK141" s="40"/>
      <c r="WAL141" s="41"/>
      <c r="WAM141" s="41"/>
      <c r="WAN141" s="41"/>
      <c r="WAO141" s="42"/>
      <c r="WAP141" s="41"/>
      <c r="WAQ141" s="43"/>
      <c r="WAR141" s="44"/>
      <c r="WAS141" s="41"/>
      <c r="WAT141" s="41"/>
      <c r="WAU141" s="41"/>
      <c r="WAV141" s="38"/>
      <c r="WAW141" s="38"/>
      <c r="WAX141" s="38"/>
      <c r="WAY141" s="38"/>
      <c r="WAZ141" s="39"/>
      <c r="WBA141" s="40"/>
      <c r="WBB141" s="41"/>
      <c r="WBC141" s="41"/>
      <c r="WBD141" s="41"/>
      <c r="WBE141" s="42"/>
      <c r="WBF141" s="41"/>
      <c r="WBG141" s="43"/>
      <c r="WBH141" s="44"/>
      <c r="WBI141" s="41"/>
      <c r="WBJ141" s="41"/>
      <c r="WBK141" s="41"/>
      <c r="WBL141" s="38"/>
      <c r="WBM141" s="38"/>
      <c r="WBN141" s="38"/>
      <c r="WBO141" s="38"/>
      <c r="WBP141" s="39"/>
      <c r="WBQ141" s="40"/>
      <c r="WBR141" s="41"/>
      <c r="WBS141" s="41"/>
      <c r="WBT141" s="41"/>
      <c r="WBU141" s="42"/>
      <c r="WBV141" s="41"/>
      <c r="WBW141" s="43"/>
      <c r="WBX141" s="44"/>
      <c r="WBY141" s="41"/>
      <c r="WBZ141" s="41"/>
      <c r="WCA141" s="41"/>
      <c r="WCB141" s="38"/>
      <c r="WCC141" s="38"/>
      <c r="WCD141" s="38"/>
      <c r="WCE141" s="38"/>
      <c r="WCF141" s="39"/>
      <c r="WCG141" s="40"/>
      <c r="WCH141" s="41"/>
      <c r="WCI141" s="41"/>
      <c r="WCJ141" s="41"/>
      <c r="WCK141" s="42"/>
      <c r="WCL141" s="41"/>
      <c r="WCM141" s="43"/>
      <c r="WCN141" s="44"/>
      <c r="WCO141" s="41"/>
      <c r="WCP141" s="41"/>
      <c r="WCQ141" s="41"/>
      <c r="WCR141" s="38"/>
      <c r="WCS141" s="38"/>
      <c r="WCT141" s="38"/>
      <c r="WCU141" s="38"/>
      <c r="WCV141" s="39"/>
      <c r="WCW141" s="40"/>
      <c r="WCX141" s="41"/>
      <c r="WCY141" s="41"/>
      <c r="WCZ141" s="41"/>
      <c r="WDA141" s="42"/>
      <c r="WDB141" s="41"/>
      <c r="WDC141" s="43"/>
      <c r="WDD141" s="44"/>
      <c r="WDE141" s="41"/>
      <c r="WDF141" s="41"/>
      <c r="WDG141" s="41"/>
      <c r="WDH141" s="38"/>
      <c r="WDI141" s="38"/>
      <c r="WDJ141" s="38"/>
      <c r="WDK141" s="38"/>
      <c r="WDL141" s="39"/>
      <c r="WDM141" s="40"/>
      <c r="WDN141" s="41"/>
      <c r="WDO141" s="41"/>
      <c r="WDP141" s="41"/>
      <c r="WDQ141" s="42"/>
      <c r="WDR141" s="41"/>
      <c r="WDS141" s="43"/>
      <c r="WDT141" s="44"/>
      <c r="WDU141" s="41"/>
      <c r="WDV141" s="41"/>
      <c r="WDW141" s="41"/>
      <c r="WDX141" s="38"/>
      <c r="WDY141" s="38"/>
      <c r="WDZ141" s="38"/>
      <c r="WEA141" s="38"/>
      <c r="WEB141" s="39"/>
      <c r="WEC141" s="40"/>
      <c r="WED141" s="41"/>
      <c r="WEE141" s="41"/>
      <c r="WEF141" s="41"/>
      <c r="WEG141" s="42"/>
      <c r="WEH141" s="41"/>
      <c r="WEI141" s="43"/>
      <c r="WEJ141" s="44"/>
      <c r="WEK141" s="41"/>
      <c r="WEL141" s="41"/>
      <c r="WEM141" s="41"/>
      <c r="WEN141" s="38"/>
      <c r="WEO141" s="38"/>
      <c r="WEP141" s="38"/>
      <c r="WEQ141" s="38"/>
      <c r="WER141" s="39"/>
      <c r="WES141" s="40"/>
      <c r="WET141" s="41"/>
      <c r="WEU141" s="41"/>
      <c r="WEV141" s="41"/>
      <c r="WEW141" s="42"/>
      <c r="WEX141" s="41"/>
      <c r="WEY141" s="43"/>
      <c r="WEZ141" s="44"/>
      <c r="WFA141" s="41"/>
      <c r="WFB141" s="41"/>
      <c r="WFC141" s="41"/>
      <c r="WFD141" s="38"/>
      <c r="WFE141" s="38"/>
      <c r="WFF141" s="38"/>
      <c r="WFG141" s="38"/>
      <c r="WFH141" s="39"/>
      <c r="WFI141" s="40"/>
      <c r="WFJ141" s="41"/>
      <c r="WFK141" s="41"/>
      <c r="WFL141" s="41"/>
      <c r="WFM141" s="42"/>
      <c r="WFN141" s="41"/>
      <c r="WFO141" s="43"/>
      <c r="WFP141" s="44"/>
      <c r="WFQ141" s="41"/>
      <c r="WFR141" s="41"/>
      <c r="WFS141" s="41"/>
      <c r="WFT141" s="38"/>
      <c r="WFU141" s="38"/>
      <c r="WFV141" s="38"/>
      <c r="WFW141" s="38"/>
      <c r="WFX141" s="39"/>
      <c r="WFY141" s="40"/>
      <c r="WFZ141" s="41"/>
      <c r="WGA141" s="41"/>
      <c r="WGB141" s="41"/>
      <c r="WGC141" s="42"/>
      <c r="WGD141" s="41"/>
      <c r="WGE141" s="43"/>
      <c r="WGF141" s="44"/>
      <c r="WGG141" s="41"/>
      <c r="WGH141" s="41"/>
      <c r="WGI141" s="41"/>
      <c r="WGJ141" s="38"/>
      <c r="WGK141" s="38"/>
      <c r="WGL141" s="38"/>
      <c r="WGM141" s="38"/>
      <c r="WGN141" s="39"/>
      <c r="WGO141" s="40"/>
      <c r="WGP141" s="41"/>
      <c r="WGQ141" s="41"/>
      <c r="WGR141" s="41"/>
      <c r="WGS141" s="42"/>
      <c r="WGT141" s="41"/>
      <c r="WGU141" s="43"/>
      <c r="WGV141" s="44"/>
      <c r="WGW141" s="41"/>
      <c r="WGX141" s="41"/>
      <c r="WGY141" s="41"/>
      <c r="WGZ141" s="38"/>
      <c r="WHA141" s="38"/>
      <c r="WHB141" s="38"/>
      <c r="WHC141" s="38"/>
      <c r="WHD141" s="39"/>
      <c r="WHE141" s="40"/>
      <c r="WHF141" s="41"/>
      <c r="WHG141" s="41"/>
      <c r="WHH141" s="41"/>
      <c r="WHI141" s="42"/>
      <c r="WHJ141" s="41"/>
      <c r="WHK141" s="43"/>
      <c r="WHL141" s="44"/>
      <c r="WHM141" s="41"/>
      <c r="WHN141" s="41"/>
      <c r="WHO141" s="41"/>
      <c r="WHP141" s="38"/>
      <c r="WHQ141" s="38"/>
      <c r="WHR141" s="38"/>
      <c r="WHS141" s="38"/>
      <c r="WHT141" s="39"/>
      <c r="WHU141" s="40"/>
      <c r="WHV141" s="41"/>
      <c r="WHW141" s="41"/>
      <c r="WHX141" s="41"/>
      <c r="WHY141" s="42"/>
      <c r="WHZ141" s="41"/>
      <c r="WIA141" s="43"/>
      <c r="WIB141" s="44"/>
      <c r="WIC141" s="41"/>
      <c r="WID141" s="41"/>
      <c r="WIE141" s="41"/>
      <c r="WIF141" s="38"/>
      <c r="WIG141" s="38"/>
      <c r="WIH141" s="38"/>
      <c r="WII141" s="38"/>
      <c r="WIJ141" s="39"/>
      <c r="WIK141" s="40"/>
      <c r="WIL141" s="41"/>
      <c r="WIM141" s="41"/>
      <c r="WIN141" s="41"/>
      <c r="WIO141" s="42"/>
      <c r="WIP141" s="41"/>
      <c r="WIQ141" s="43"/>
      <c r="WIR141" s="44"/>
      <c r="WIS141" s="41"/>
      <c r="WIT141" s="41"/>
      <c r="WIU141" s="41"/>
      <c r="WIV141" s="38"/>
      <c r="WIW141" s="38"/>
      <c r="WIX141" s="38"/>
      <c r="WIY141" s="38"/>
      <c r="WIZ141" s="39"/>
      <c r="WJA141" s="40"/>
      <c r="WJB141" s="41"/>
      <c r="WJC141" s="41"/>
      <c r="WJD141" s="41"/>
      <c r="WJE141" s="42"/>
      <c r="WJF141" s="41"/>
      <c r="WJG141" s="43"/>
      <c r="WJH141" s="44"/>
      <c r="WJI141" s="41"/>
      <c r="WJJ141" s="41"/>
      <c r="WJK141" s="41"/>
      <c r="WJL141" s="38"/>
      <c r="WJM141" s="38"/>
      <c r="WJN141" s="38"/>
      <c r="WJO141" s="38"/>
      <c r="WJP141" s="39"/>
      <c r="WJQ141" s="40"/>
      <c r="WJR141" s="41"/>
      <c r="WJS141" s="41"/>
      <c r="WJT141" s="41"/>
      <c r="WJU141" s="42"/>
      <c r="WJV141" s="41"/>
      <c r="WJW141" s="43"/>
      <c r="WJX141" s="44"/>
      <c r="WJY141" s="41"/>
      <c r="WJZ141" s="41"/>
      <c r="WKA141" s="41"/>
      <c r="WKB141" s="38"/>
      <c r="WKC141" s="38"/>
      <c r="WKD141" s="38"/>
      <c r="WKE141" s="38"/>
      <c r="WKF141" s="39"/>
      <c r="WKG141" s="40"/>
      <c r="WKH141" s="41"/>
      <c r="WKI141" s="41"/>
      <c r="WKJ141" s="41"/>
      <c r="WKK141" s="42"/>
      <c r="WKL141" s="41"/>
      <c r="WKM141" s="43"/>
      <c r="WKN141" s="44"/>
      <c r="WKO141" s="41"/>
      <c r="WKP141" s="41"/>
      <c r="WKQ141" s="41"/>
      <c r="WKR141" s="38"/>
      <c r="WKS141" s="38"/>
      <c r="WKT141" s="38"/>
      <c r="WKU141" s="38"/>
      <c r="WKV141" s="39"/>
      <c r="WKW141" s="40"/>
      <c r="WKX141" s="41"/>
      <c r="WKY141" s="41"/>
      <c r="WKZ141" s="41"/>
      <c r="WLA141" s="42"/>
      <c r="WLB141" s="41"/>
      <c r="WLC141" s="43"/>
      <c r="WLD141" s="44"/>
      <c r="WLE141" s="41"/>
      <c r="WLF141" s="41"/>
      <c r="WLG141" s="41"/>
      <c r="WLH141" s="38"/>
      <c r="WLI141" s="38"/>
      <c r="WLJ141" s="38"/>
      <c r="WLK141" s="38"/>
      <c r="WLL141" s="39"/>
      <c r="WLM141" s="40"/>
      <c r="WLN141" s="41"/>
      <c r="WLO141" s="41"/>
      <c r="WLP141" s="41"/>
      <c r="WLQ141" s="42"/>
      <c r="WLR141" s="41"/>
      <c r="WLS141" s="43"/>
      <c r="WLT141" s="44"/>
      <c r="WLU141" s="41"/>
      <c r="WLV141" s="41"/>
      <c r="WLW141" s="41"/>
      <c r="WLX141" s="38"/>
      <c r="WLY141" s="38"/>
      <c r="WLZ141" s="38"/>
      <c r="WMA141" s="38"/>
      <c r="WMB141" s="39"/>
      <c r="WMC141" s="40"/>
      <c r="WMD141" s="41"/>
      <c r="WME141" s="41"/>
      <c r="WMF141" s="41"/>
      <c r="WMG141" s="42"/>
      <c r="WMH141" s="41"/>
      <c r="WMI141" s="43"/>
      <c r="WMJ141" s="44"/>
      <c r="WMK141" s="41"/>
      <c r="WML141" s="41"/>
      <c r="WMM141" s="41"/>
      <c r="WMN141" s="38"/>
      <c r="WMO141" s="38"/>
      <c r="WMP141" s="38"/>
      <c r="WMQ141" s="38"/>
      <c r="WMR141" s="39"/>
      <c r="WMS141" s="40"/>
      <c r="WMT141" s="41"/>
      <c r="WMU141" s="41"/>
      <c r="WMV141" s="41"/>
      <c r="WMW141" s="42"/>
      <c r="WMX141" s="41"/>
      <c r="WMY141" s="43"/>
      <c r="WMZ141" s="44"/>
      <c r="WNA141" s="41"/>
      <c r="WNB141" s="41"/>
      <c r="WNC141" s="41"/>
      <c r="WND141" s="38"/>
      <c r="WNE141" s="38"/>
      <c r="WNF141" s="38"/>
      <c r="WNG141" s="38"/>
      <c r="WNH141" s="39"/>
      <c r="WNI141" s="40"/>
      <c r="WNJ141" s="41"/>
      <c r="WNK141" s="41"/>
      <c r="WNL141" s="41"/>
      <c r="WNM141" s="42"/>
      <c r="WNN141" s="41"/>
      <c r="WNO141" s="43"/>
      <c r="WNP141" s="44"/>
      <c r="WNQ141" s="41"/>
      <c r="WNR141" s="41"/>
      <c r="WNS141" s="41"/>
      <c r="WNT141" s="38"/>
      <c r="WNU141" s="38"/>
      <c r="WNV141" s="38"/>
      <c r="WNW141" s="38"/>
      <c r="WNX141" s="39"/>
      <c r="WNY141" s="40"/>
      <c r="WNZ141" s="41"/>
      <c r="WOA141" s="41"/>
      <c r="WOB141" s="41"/>
      <c r="WOC141" s="42"/>
      <c r="WOD141" s="41"/>
      <c r="WOE141" s="43"/>
      <c r="WOF141" s="44"/>
      <c r="WOG141" s="41"/>
      <c r="WOH141" s="41"/>
      <c r="WOI141" s="41"/>
      <c r="WOJ141" s="38"/>
      <c r="WOK141" s="38"/>
      <c r="WOL141" s="38"/>
      <c r="WOM141" s="38"/>
      <c r="WON141" s="39"/>
      <c r="WOO141" s="40"/>
      <c r="WOP141" s="41"/>
      <c r="WOQ141" s="41"/>
      <c r="WOR141" s="41"/>
      <c r="WOS141" s="42"/>
      <c r="WOT141" s="41"/>
      <c r="WOU141" s="43"/>
      <c r="WOV141" s="44"/>
      <c r="WOW141" s="41"/>
      <c r="WOX141" s="41"/>
      <c r="WOY141" s="41"/>
      <c r="WOZ141" s="38"/>
      <c r="WPA141" s="38"/>
      <c r="WPB141" s="38"/>
      <c r="WPC141" s="38"/>
      <c r="WPD141" s="39"/>
      <c r="WPE141" s="40"/>
      <c r="WPF141" s="41"/>
      <c r="WPG141" s="41"/>
      <c r="WPH141" s="41"/>
      <c r="WPI141" s="42"/>
      <c r="WPJ141" s="41"/>
      <c r="WPK141" s="43"/>
      <c r="WPL141" s="44"/>
      <c r="WPM141" s="41"/>
      <c r="WPN141" s="41"/>
      <c r="WPO141" s="41"/>
      <c r="WPP141" s="38"/>
      <c r="WPQ141" s="38"/>
      <c r="WPR141" s="38"/>
      <c r="WPS141" s="38"/>
      <c r="WPT141" s="39"/>
      <c r="WPU141" s="40"/>
      <c r="WPV141" s="41"/>
      <c r="WPW141" s="41"/>
      <c r="WPX141" s="41"/>
      <c r="WPY141" s="42"/>
      <c r="WPZ141" s="41"/>
      <c r="WQA141" s="43"/>
      <c r="WQB141" s="44"/>
      <c r="WQC141" s="41"/>
      <c r="WQD141" s="41"/>
      <c r="WQE141" s="41"/>
      <c r="WQF141" s="38"/>
      <c r="WQG141" s="38"/>
      <c r="WQH141" s="38"/>
      <c r="WQI141" s="38"/>
      <c r="WQJ141" s="39"/>
      <c r="WQK141" s="40"/>
      <c r="WQL141" s="41"/>
      <c r="WQM141" s="41"/>
      <c r="WQN141" s="41"/>
      <c r="WQO141" s="42"/>
      <c r="WQP141" s="41"/>
      <c r="WQQ141" s="43"/>
      <c r="WQR141" s="44"/>
      <c r="WQS141" s="41"/>
      <c r="WQT141" s="41"/>
      <c r="WQU141" s="41"/>
      <c r="WQV141" s="38"/>
      <c r="WQW141" s="38"/>
      <c r="WQX141" s="38"/>
      <c r="WQY141" s="38"/>
      <c r="WQZ141" s="39"/>
      <c r="WRA141" s="40"/>
      <c r="WRB141" s="41"/>
      <c r="WRC141" s="41"/>
      <c r="WRD141" s="41"/>
      <c r="WRE141" s="42"/>
      <c r="WRF141" s="41"/>
      <c r="WRG141" s="43"/>
      <c r="WRH141" s="44"/>
      <c r="WRI141" s="41"/>
      <c r="WRJ141" s="41"/>
      <c r="WRK141" s="41"/>
      <c r="WRL141" s="38"/>
      <c r="WRM141" s="38"/>
      <c r="WRN141" s="38"/>
      <c r="WRO141" s="38"/>
      <c r="WRP141" s="39"/>
      <c r="WRQ141" s="40"/>
      <c r="WRR141" s="41"/>
      <c r="WRS141" s="41"/>
      <c r="WRT141" s="41"/>
      <c r="WRU141" s="42"/>
      <c r="WRV141" s="41"/>
      <c r="WRW141" s="43"/>
      <c r="WRX141" s="44"/>
      <c r="WRY141" s="41"/>
      <c r="WRZ141" s="41"/>
      <c r="WSA141" s="41"/>
      <c r="WSB141" s="38"/>
      <c r="WSC141" s="38"/>
      <c r="WSD141" s="38"/>
      <c r="WSE141" s="38"/>
      <c r="WSF141" s="39"/>
      <c r="WSG141" s="40"/>
      <c r="WSH141" s="41"/>
      <c r="WSI141" s="41"/>
      <c r="WSJ141" s="41"/>
      <c r="WSK141" s="42"/>
      <c r="WSL141" s="41"/>
      <c r="WSM141" s="43"/>
      <c r="WSN141" s="44"/>
      <c r="WSO141" s="41"/>
      <c r="WSP141" s="41"/>
      <c r="WSQ141" s="41"/>
      <c r="WSR141" s="38"/>
      <c r="WSS141" s="38"/>
      <c r="WST141" s="38"/>
      <c r="WSU141" s="38"/>
      <c r="WSV141" s="39"/>
      <c r="WSW141" s="40"/>
      <c r="WSX141" s="41"/>
      <c r="WSY141" s="41"/>
      <c r="WSZ141" s="41"/>
      <c r="WTA141" s="42"/>
      <c r="WTB141" s="41"/>
      <c r="WTC141" s="43"/>
      <c r="WTD141" s="44"/>
      <c r="WTE141" s="41"/>
      <c r="WTF141" s="41"/>
      <c r="WTG141" s="41"/>
      <c r="WTH141" s="38"/>
      <c r="WTI141" s="38"/>
      <c r="WTJ141" s="38"/>
      <c r="WTK141" s="38"/>
      <c r="WTL141" s="39"/>
      <c r="WTM141" s="40"/>
      <c r="WTN141" s="41"/>
      <c r="WTO141" s="41"/>
      <c r="WTP141" s="41"/>
      <c r="WTQ141" s="42"/>
      <c r="WTR141" s="41"/>
      <c r="WTS141" s="43"/>
      <c r="WTT141" s="44"/>
      <c r="WTU141" s="41"/>
      <c r="WTV141" s="41"/>
      <c r="WTW141" s="41"/>
      <c r="WTX141" s="38"/>
      <c r="WTY141" s="38"/>
      <c r="WTZ141" s="38"/>
      <c r="WUA141" s="38"/>
      <c r="WUB141" s="39"/>
      <c r="WUC141" s="40"/>
      <c r="WUD141" s="41"/>
      <c r="WUE141" s="41"/>
      <c r="WUF141" s="41"/>
      <c r="WUG141" s="42"/>
      <c r="WUH141" s="41"/>
      <c r="WUI141" s="43"/>
      <c r="WUJ141" s="44"/>
      <c r="WUK141" s="41"/>
      <c r="WUL141" s="41"/>
      <c r="WUM141" s="41"/>
      <c r="WUN141" s="38"/>
      <c r="WUO141" s="38"/>
      <c r="WUP141" s="38"/>
      <c r="WUQ141" s="38"/>
      <c r="WUR141" s="39"/>
      <c r="WUS141" s="40"/>
      <c r="WUT141" s="41"/>
      <c r="WUU141" s="41"/>
      <c r="WUV141" s="41"/>
      <c r="WUW141" s="42"/>
      <c r="WUX141" s="41"/>
      <c r="WUY141" s="43"/>
      <c r="WUZ141" s="44"/>
      <c r="WVA141" s="41"/>
      <c r="WVB141" s="41"/>
      <c r="WVC141" s="41"/>
      <c r="WVD141" s="38"/>
      <c r="WVE141" s="38"/>
      <c r="WVF141" s="38"/>
      <c r="WVG141" s="38"/>
      <c r="WVH141" s="39"/>
      <c r="WVI141" s="40"/>
      <c r="WVJ141" s="41"/>
      <c r="WVK141" s="41"/>
      <c r="WVL141" s="41"/>
      <c r="WVM141" s="42"/>
      <c r="WVN141" s="41"/>
      <c r="WVO141" s="43"/>
      <c r="WVP141" s="44"/>
      <c r="WVQ141" s="41"/>
      <c r="WVR141" s="41"/>
      <c r="WVS141" s="41"/>
      <c r="WVT141" s="38"/>
      <c r="WVU141" s="38"/>
      <c r="WVV141" s="38"/>
      <c r="WVW141" s="38"/>
      <c r="WVX141" s="39"/>
      <c r="WVY141" s="40"/>
      <c r="WVZ141" s="41"/>
      <c r="WWA141" s="41"/>
      <c r="WWB141" s="41"/>
      <c r="WWC141" s="42"/>
      <c r="WWD141" s="41"/>
      <c r="WWE141" s="43"/>
      <c r="WWF141" s="44"/>
      <c r="WWG141" s="41"/>
      <c r="WWH141" s="41"/>
      <c r="WWI141" s="41"/>
      <c r="WWJ141" s="38"/>
      <c r="WWK141" s="38"/>
      <c r="WWL141" s="38"/>
      <c r="WWM141" s="38"/>
      <c r="WWN141" s="39"/>
      <c r="WWO141" s="40"/>
      <c r="WWP141" s="41"/>
      <c r="WWQ141" s="41"/>
      <c r="WWR141" s="41"/>
      <c r="WWS141" s="42"/>
      <c r="WWT141" s="41"/>
      <c r="WWU141" s="43"/>
      <c r="WWV141" s="44"/>
      <c r="WWW141" s="41"/>
      <c r="WWX141" s="41"/>
      <c r="WWY141" s="41"/>
      <c r="WWZ141" s="38"/>
      <c r="WXA141" s="38"/>
      <c r="WXB141" s="38"/>
      <c r="WXC141" s="38"/>
      <c r="WXD141" s="39"/>
      <c r="WXE141" s="40"/>
      <c r="WXF141" s="41"/>
      <c r="WXG141" s="41"/>
      <c r="WXH141" s="41"/>
      <c r="WXI141" s="42"/>
      <c r="WXJ141" s="41"/>
      <c r="WXK141" s="43"/>
      <c r="WXL141" s="44"/>
      <c r="WXM141" s="41"/>
      <c r="WXN141" s="41"/>
      <c r="WXO141" s="41"/>
      <c r="WXP141" s="38"/>
      <c r="WXQ141" s="38"/>
      <c r="WXR141" s="38"/>
      <c r="WXS141" s="38"/>
      <c r="WXT141" s="39"/>
      <c r="WXU141" s="40"/>
      <c r="WXV141" s="41"/>
      <c r="WXW141" s="41"/>
      <c r="WXX141" s="41"/>
      <c r="WXY141" s="42"/>
      <c r="WXZ141" s="41"/>
      <c r="WYA141" s="43"/>
      <c r="WYB141" s="44"/>
      <c r="WYC141" s="41"/>
      <c r="WYD141" s="41"/>
      <c r="WYE141" s="41"/>
      <c r="WYF141" s="38"/>
      <c r="WYG141" s="38"/>
      <c r="WYH141" s="38"/>
      <c r="WYI141" s="38"/>
      <c r="WYJ141" s="39"/>
      <c r="WYK141" s="40"/>
      <c r="WYL141" s="41"/>
      <c r="WYM141" s="41"/>
      <c r="WYN141" s="41"/>
      <c r="WYO141" s="42"/>
      <c r="WYP141" s="41"/>
      <c r="WYQ141" s="43"/>
      <c r="WYR141" s="44"/>
      <c r="WYS141" s="41"/>
      <c r="WYT141" s="41"/>
      <c r="WYU141" s="41"/>
      <c r="WYV141" s="38"/>
      <c r="WYW141" s="38"/>
      <c r="WYX141" s="38"/>
      <c r="WYY141" s="38"/>
      <c r="WYZ141" s="39"/>
      <c r="WZA141" s="40"/>
      <c r="WZB141" s="41"/>
      <c r="WZC141" s="41"/>
      <c r="WZD141" s="41"/>
      <c r="WZE141" s="42"/>
      <c r="WZF141" s="41"/>
      <c r="WZG141" s="43"/>
      <c r="WZH141" s="44"/>
      <c r="WZI141" s="41"/>
      <c r="WZJ141" s="41"/>
      <c r="WZK141" s="41"/>
      <c r="WZL141" s="38"/>
      <c r="WZM141" s="38"/>
      <c r="WZN141" s="38"/>
      <c r="WZO141" s="38"/>
      <c r="WZP141" s="39"/>
      <c r="WZQ141" s="40"/>
      <c r="WZR141" s="41"/>
      <c r="WZS141" s="41"/>
      <c r="WZT141" s="41"/>
      <c r="WZU141" s="42"/>
      <c r="WZV141" s="41"/>
      <c r="WZW141" s="43"/>
      <c r="WZX141" s="44"/>
      <c r="WZY141" s="41"/>
      <c r="WZZ141" s="41"/>
      <c r="XAA141" s="41"/>
      <c r="XAB141" s="38"/>
      <c r="XAC141" s="38"/>
      <c r="XAD141" s="38"/>
      <c r="XAE141" s="38"/>
      <c r="XAF141" s="39"/>
      <c r="XAG141" s="40"/>
      <c r="XAH141" s="41"/>
      <c r="XAI141" s="41"/>
      <c r="XAJ141" s="41"/>
      <c r="XAK141" s="42"/>
      <c r="XAL141" s="41"/>
      <c r="XAM141" s="43"/>
      <c r="XAN141" s="44"/>
      <c r="XAO141" s="41"/>
      <c r="XAP141" s="41"/>
      <c r="XAQ141" s="41"/>
      <c r="XAR141" s="38"/>
      <c r="XAS141" s="38"/>
      <c r="XAT141" s="38"/>
      <c r="XAU141" s="38"/>
      <c r="XAV141" s="39"/>
      <c r="XAW141" s="40"/>
      <c r="XAX141" s="41"/>
      <c r="XAY141" s="41"/>
      <c r="XAZ141" s="41"/>
      <c r="XBA141" s="42"/>
      <c r="XBB141" s="41"/>
      <c r="XBC141" s="43"/>
      <c r="XBD141" s="44"/>
      <c r="XBE141" s="41"/>
      <c r="XBF141" s="41"/>
      <c r="XBG141" s="41"/>
      <c r="XBH141" s="38"/>
      <c r="XBI141" s="38"/>
      <c r="XBJ141" s="38"/>
      <c r="XBK141" s="38"/>
      <c r="XBL141" s="39"/>
    </row>
    <row r="142" spans="1:16288" s="35" customFormat="1" ht="16.5" x14ac:dyDescent="0.2">
      <c r="A142" s="24" t="s">
        <v>13</v>
      </c>
      <c r="B142" s="17" t="s">
        <v>17</v>
      </c>
      <c r="C142" s="20">
        <v>33100000</v>
      </c>
      <c r="D142" s="11" t="s">
        <v>271</v>
      </c>
      <c r="E142" s="19" t="s">
        <v>15</v>
      </c>
      <c r="F142" s="20">
        <v>180016022</v>
      </c>
      <c r="G142" s="20" t="s">
        <v>272</v>
      </c>
      <c r="H142" s="8" t="s">
        <v>252</v>
      </c>
      <c r="I142" s="21">
        <v>202455128</v>
      </c>
      <c r="J142" s="22" t="s">
        <v>303</v>
      </c>
      <c r="K142" s="23">
        <v>65044</v>
      </c>
      <c r="L142" s="23"/>
      <c r="M142" s="19" t="s">
        <v>34</v>
      </c>
    </row>
    <row r="143" spans="1:16288" s="37" customFormat="1" ht="36" x14ac:dyDescent="0.2">
      <c r="A143" s="24" t="s">
        <v>13</v>
      </c>
      <c r="B143" s="17" t="s">
        <v>14</v>
      </c>
      <c r="C143" s="20">
        <v>80500000</v>
      </c>
      <c r="D143" s="11" t="s">
        <v>273</v>
      </c>
      <c r="E143" s="19" t="s">
        <v>15</v>
      </c>
      <c r="F143" s="20">
        <v>180017863</v>
      </c>
      <c r="G143" s="20" t="s">
        <v>274</v>
      </c>
      <c r="H143" s="8" t="s">
        <v>275</v>
      </c>
      <c r="I143" s="21">
        <v>206138302</v>
      </c>
      <c r="J143" s="22" t="s">
        <v>304</v>
      </c>
      <c r="K143" s="23">
        <v>132000</v>
      </c>
      <c r="L143" s="23"/>
      <c r="M143" s="19" t="s">
        <v>34</v>
      </c>
    </row>
    <row r="144" spans="1:16288" s="46" customFormat="1" ht="11.25" x14ac:dyDescent="0.25">
      <c r="A144" s="24" t="s">
        <v>13</v>
      </c>
      <c r="B144" s="17" t="s">
        <v>17</v>
      </c>
      <c r="C144" s="20">
        <v>30100000</v>
      </c>
      <c r="D144" s="11" t="s">
        <v>276</v>
      </c>
      <c r="E144" s="19" t="s">
        <v>277</v>
      </c>
      <c r="F144" s="20">
        <v>180211447</v>
      </c>
      <c r="G144" s="20" t="s">
        <v>279</v>
      </c>
      <c r="H144" s="8" t="s">
        <v>280</v>
      </c>
      <c r="I144" s="21" t="s">
        <v>281</v>
      </c>
      <c r="J144" s="22" t="s">
        <v>278</v>
      </c>
      <c r="K144" s="23">
        <v>745</v>
      </c>
      <c r="L144" s="23">
        <v>745</v>
      </c>
      <c r="M144" s="19" t="s">
        <v>223</v>
      </c>
    </row>
    <row r="145" spans="1:13" s="36" customFormat="1" ht="16.5" x14ac:dyDescent="0.25">
      <c r="A145" s="24" t="s">
        <v>55</v>
      </c>
      <c r="B145" s="17" t="s">
        <v>56</v>
      </c>
      <c r="C145" s="20">
        <v>33600000</v>
      </c>
      <c r="D145" s="11" t="s">
        <v>92</v>
      </c>
      <c r="E145" s="19" t="s">
        <v>23</v>
      </c>
      <c r="F145" s="20">
        <v>180213226</v>
      </c>
      <c r="G145" s="20" t="s">
        <v>283</v>
      </c>
      <c r="H145" s="8" t="s">
        <v>90</v>
      </c>
      <c r="I145" s="21" t="s">
        <v>91</v>
      </c>
      <c r="J145" s="22" t="s">
        <v>282</v>
      </c>
      <c r="K145" s="25">
        <v>614744.16</v>
      </c>
      <c r="L145" s="23">
        <f>612881.13+1023936.68</f>
        <v>1636817.81</v>
      </c>
      <c r="M145" s="19" t="s">
        <v>34</v>
      </c>
    </row>
    <row r="146" spans="1:13" s="36" customFormat="1" ht="16.5" x14ac:dyDescent="0.25">
      <c r="A146" s="24" t="s">
        <v>13</v>
      </c>
      <c r="B146" s="17" t="s">
        <v>14</v>
      </c>
      <c r="C146" s="20">
        <v>33600000</v>
      </c>
      <c r="D146" s="11" t="s">
        <v>61</v>
      </c>
      <c r="E146" s="19" t="s">
        <v>23</v>
      </c>
      <c r="F146" s="20">
        <v>180224040</v>
      </c>
      <c r="G146" s="20" t="s">
        <v>284</v>
      </c>
      <c r="H146" s="8" t="s">
        <v>62</v>
      </c>
      <c r="I146" s="21">
        <v>243260342</v>
      </c>
      <c r="J146" s="22" t="s">
        <v>282</v>
      </c>
      <c r="K146" s="25">
        <v>168511.3</v>
      </c>
      <c r="L146" s="25">
        <v>128849.34</v>
      </c>
      <c r="M146" s="19" t="s">
        <v>34</v>
      </c>
    </row>
    <row r="147" spans="1:13" s="46" customFormat="1" ht="16.5" x14ac:dyDescent="0.25">
      <c r="A147" s="24" t="s">
        <v>13</v>
      </c>
      <c r="B147" s="17" t="s">
        <v>14</v>
      </c>
      <c r="C147" s="20">
        <v>3400000</v>
      </c>
      <c r="D147" s="11" t="s">
        <v>285</v>
      </c>
      <c r="E147" s="19" t="s">
        <v>23</v>
      </c>
      <c r="F147" s="20">
        <v>180214448</v>
      </c>
      <c r="G147" s="20" t="s">
        <v>287</v>
      </c>
      <c r="H147" s="8" t="s">
        <v>288</v>
      </c>
      <c r="I147" s="21" t="s">
        <v>289</v>
      </c>
      <c r="J147" s="22" t="s">
        <v>286</v>
      </c>
      <c r="K147" s="23">
        <v>3155.03</v>
      </c>
      <c r="L147" s="23">
        <v>3155.03</v>
      </c>
      <c r="M147" s="19" t="s">
        <v>223</v>
      </c>
    </row>
    <row r="148" spans="1:13" s="36" customFormat="1" ht="16.5" x14ac:dyDescent="0.25">
      <c r="A148" s="24" t="s">
        <v>55</v>
      </c>
      <c r="B148" s="17" t="s">
        <v>56</v>
      </c>
      <c r="C148" s="20">
        <v>33600000</v>
      </c>
      <c r="D148" s="11" t="s">
        <v>84</v>
      </c>
      <c r="E148" s="19" t="s">
        <v>23</v>
      </c>
      <c r="F148" s="20">
        <v>180213739</v>
      </c>
      <c r="G148" s="20" t="s">
        <v>291</v>
      </c>
      <c r="H148" s="8" t="s">
        <v>62</v>
      </c>
      <c r="I148" s="21" t="s">
        <v>52</v>
      </c>
      <c r="J148" s="22" t="s">
        <v>290</v>
      </c>
      <c r="K148" s="25">
        <v>175917.62</v>
      </c>
      <c r="L148" s="23">
        <f>388935.32+79480.53</f>
        <v>468415.85</v>
      </c>
      <c r="M148" s="19" t="s">
        <v>34</v>
      </c>
    </row>
    <row r="149" spans="1:13" s="36" customFormat="1" ht="16.5" x14ac:dyDescent="0.25">
      <c r="A149" s="24" t="s">
        <v>13</v>
      </c>
      <c r="B149" s="17" t="s">
        <v>25</v>
      </c>
      <c r="C149" s="20">
        <v>15800000</v>
      </c>
      <c r="D149" s="11" t="s">
        <v>187</v>
      </c>
      <c r="E149" s="19" t="s">
        <v>23</v>
      </c>
      <c r="F149" s="20">
        <v>180220026</v>
      </c>
      <c r="G149" s="20" t="s">
        <v>293</v>
      </c>
      <c r="H149" s="8" t="s">
        <v>152</v>
      </c>
      <c r="I149" s="21">
        <v>406092570</v>
      </c>
      <c r="J149" s="22" t="s">
        <v>292</v>
      </c>
      <c r="K149" s="23">
        <v>2991.1</v>
      </c>
      <c r="L149" s="23">
        <v>2991.1</v>
      </c>
      <c r="M149" s="19" t="s">
        <v>223</v>
      </c>
    </row>
    <row r="150" spans="1:13" s="46" customFormat="1" ht="16.5" x14ac:dyDescent="0.25">
      <c r="A150" s="24" t="s">
        <v>13</v>
      </c>
      <c r="B150" s="17" t="s">
        <v>14</v>
      </c>
      <c r="C150" s="20">
        <v>34300000</v>
      </c>
      <c r="D150" s="11" t="s">
        <v>231</v>
      </c>
      <c r="E150" s="19" t="s">
        <v>23</v>
      </c>
      <c r="F150" s="20">
        <v>180217985</v>
      </c>
      <c r="G150" s="20" t="s">
        <v>294</v>
      </c>
      <c r="H150" s="8" t="s">
        <v>295</v>
      </c>
      <c r="I150" s="21" t="s">
        <v>296</v>
      </c>
      <c r="J150" s="22" t="s">
        <v>292</v>
      </c>
      <c r="K150" s="23">
        <v>1301</v>
      </c>
      <c r="L150" s="23">
        <v>1301</v>
      </c>
      <c r="M150" s="19" t="s">
        <v>223</v>
      </c>
    </row>
    <row r="151" spans="1:13" s="46" customFormat="1" ht="16.5" x14ac:dyDescent="0.25">
      <c r="A151" s="24" t="s">
        <v>13</v>
      </c>
      <c r="B151" s="17" t="s">
        <v>14</v>
      </c>
      <c r="C151" s="20">
        <v>50100000</v>
      </c>
      <c r="D151" s="11" t="s">
        <v>297</v>
      </c>
      <c r="E151" s="19" t="s">
        <v>23</v>
      </c>
      <c r="F151" s="20">
        <v>180217989</v>
      </c>
      <c r="G151" s="20" t="s">
        <v>298</v>
      </c>
      <c r="H151" s="8" t="s">
        <v>295</v>
      </c>
      <c r="I151" s="21" t="s">
        <v>296</v>
      </c>
      <c r="J151" s="22" t="s">
        <v>292</v>
      </c>
      <c r="K151" s="23">
        <v>410</v>
      </c>
      <c r="L151" s="23">
        <v>410</v>
      </c>
      <c r="M151" s="19" t="s">
        <v>223</v>
      </c>
    </row>
  </sheetData>
  <mergeCells count="1">
    <mergeCell ref="A1:M6"/>
  </mergeCells>
  <pageMargins left="0.12" right="0.16" top="0.27" bottom="0.28000000000000003" header="0.31496062992126" footer="0.38"/>
  <pageSetup paperSize="9" scale="77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Shalva Bagashvili</cp:lastModifiedBy>
  <cp:lastPrinted>2019-01-30T09:25:22Z</cp:lastPrinted>
  <dcterms:created xsi:type="dcterms:W3CDTF">2017-07-07T16:06:57Z</dcterms:created>
  <dcterms:modified xsi:type="dcterms:W3CDTF">2019-01-30T09:26:28Z</dcterms:modified>
</cp:coreProperties>
</file>